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05" windowWidth="24915" windowHeight="10875" firstSheet="2" activeTab="2"/>
  </bookViews>
  <sheets>
    <sheet name="Б-18 (1-2)" sheetId="4" state="hidden" r:id="rId1"/>
    <sheet name="Б-18 (2-2)" sheetId="13" state="hidden" r:id="rId2"/>
    <sheet name="Б-19 ОФО" sheetId="14" r:id="rId3"/>
    <sheet name="М-19" sheetId="5" r:id="rId4"/>
    <sheet name="ППКРС" sheetId="10" state="hidden" r:id="rId5"/>
    <sheet name="СПО" sheetId="11" state="hidden" r:id="rId6"/>
    <sheet name="Лист1" sheetId="12" state="hidden" r:id="rId7"/>
    <sheet name="Лист4" sheetId="15" state="hidden" r:id="rId8"/>
    <sheet name="Лист2" sheetId="17" state="hidden" r:id="rId9"/>
  </sheets>
  <definedNames>
    <definedName name="_xlnm._FilterDatabase" localSheetId="0" hidden="1">'Б-18 (1-2)'!$A$12:$AU$68</definedName>
    <definedName name="_xlnm._FilterDatabase" localSheetId="1" hidden="1">'Б-18 (2-2)'!$A$12:$AU$69</definedName>
    <definedName name="_xlnm._FilterDatabase" localSheetId="2" hidden="1">'Б-19 ОФО'!$A$5:$F$57</definedName>
    <definedName name="_xlnm._FilterDatabase" localSheetId="8" hidden="1">Лист2!$A$1</definedName>
    <definedName name="_xlnm._FilterDatabase" localSheetId="3" hidden="1">'М-19'!$A$6:$F$82</definedName>
    <definedName name="_xlnm._FilterDatabase" localSheetId="5" hidden="1">СПО!$A$10:$AC$51</definedName>
    <definedName name="_xlnm.Print_Area" localSheetId="0">'Б-18 (1-2)'!$A$6:$AM$64</definedName>
    <definedName name="_xlnm.Print_Area" localSheetId="1">'Б-18 (2-2)'!$A$1:$AM$69</definedName>
    <definedName name="_xlnm.Print_Area" localSheetId="2">'Б-19 ОФО'!$A$1:$F$57</definedName>
    <definedName name="_xlnm.Print_Area" localSheetId="3">'М-19'!$A$2:$F$82</definedName>
    <definedName name="_xlnm.Print_Area" localSheetId="4">ППКРС!$A$1:$H$29</definedName>
    <definedName name="_xlnm.Print_Area" localSheetId="5">СПО!$A$1:$AC$54</definedName>
  </definedNames>
  <calcPr calcId="145621"/>
</workbook>
</file>

<file path=xl/calcChain.xml><?xml version="1.0" encoding="utf-8"?>
<calcChain xmlns="http://schemas.openxmlformats.org/spreadsheetml/2006/main">
  <c r="X45" i="11" l="1"/>
  <c r="AD45" i="11" s="1"/>
  <c r="X35" i="11"/>
  <c r="X34" i="11"/>
  <c r="X33" i="11"/>
  <c r="AD33" i="11" s="1"/>
  <c r="X28" i="11"/>
  <c r="X27" i="11"/>
  <c r="X25" i="11"/>
  <c r="X21" i="11"/>
  <c r="Z11" i="11"/>
  <c r="AB11" i="11"/>
  <c r="AD11" i="11"/>
  <c r="T9" i="11"/>
  <c r="U9" i="11"/>
  <c r="V9" i="11"/>
  <c r="W9" i="11"/>
  <c r="Y9" i="11"/>
  <c r="AA9" i="11"/>
  <c r="AC9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4" i="11"/>
  <c r="AD35" i="11"/>
  <c r="AD36" i="11"/>
  <c r="AD37" i="11"/>
  <c r="AD38" i="11"/>
  <c r="AD39" i="11"/>
  <c r="AD40" i="11"/>
  <c r="AD41" i="11"/>
  <c r="AD42" i="11"/>
  <c r="AD43" i="11"/>
  <c r="AD44" i="11"/>
  <c r="AD46" i="11"/>
  <c r="AD47" i="11"/>
  <c r="AD48" i="11"/>
  <c r="AD49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R33" i="11"/>
  <c r="R45" i="11"/>
  <c r="R9" i="11" s="1"/>
  <c r="Q33" i="11"/>
  <c r="H9" i="11"/>
  <c r="I9" i="11"/>
  <c r="J9" i="11"/>
  <c r="K9" i="11"/>
  <c r="L9" i="11"/>
  <c r="M9" i="11"/>
  <c r="N9" i="11"/>
  <c r="O9" i="11"/>
  <c r="P9" i="11"/>
  <c r="S9" i="11"/>
  <c r="L32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9" i="11" s="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Y11" i="11"/>
  <c r="G9" i="11"/>
  <c r="AL65" i="13"/>
  <c r="AK65" i="13"/>
  <c r="Z65" i="13"/>
  <c r="AM65" i="13" s="1"/>
  <c r="AL64" i="13"/>
  <c r="AK64" i="13"/>
  <c r="AJ64" i="13"/>
  <c r="AH64" i="13"/>
  <c r="AH10" i="13" s="1"/>
  <c r="AF64" i="13"/>
  <c r="AD64" i="13"/>
  <c r="AC64" i="13" s="1"/>
  <c r="AC10" i="13" s="1"/>
  <c r="Z64" i="13"/>
  <c r="W64" i="13"/>
  <c r="V64" i="13" s="1"/>
  <c r="AL63" i="13"/>
  <c r="AK63" i="13"/>
  <c r="AJ63" i="13"/>
  <c r="AF63" i="13"/>
  <c r="Z63" i="13"/>
  <c r="W63" i="13"/>
  <c r="V63" i="13" s="1"/>
  <c r="AL62" i="13"/>
  <c r="AK62" i="13"/>
  <c r="S62" i="13"/>
  <c r="AM62" i="13" s="1"/>
  <c r="Q62" i="13"/>
  <c r="P62" i="13" s="1"/>
  <c r="AL61" i="13"/>
  <c r="AK61" i="13"/>
  <c r="S61" i="13"/>
  <c r="AM61" i="13" s="1"/>
  <c r="Q61" i="13"/>
  <c r="P61" i="13" s="1"/>
  <c r="P10" i="13" s="1"/>
  <c r="AL60" i="13"/>
  <c r="AK60" i="13"/>
  <c r="M60" i="13"/>
  <c r="AM60" i="13" s="1"/>
  <c r="AL59" i="13"/>
  <c r="AK59" i="13"/>
  <c r="M59" i="13"/>
  <c r="AM59" i="13" s="1"/>
  <c r="J59" i="13"/>
  <c r="I59" i="13" s="1"/>
  <c r="AL58" i="13"/>
  <c r="AK58" i="13"/>
  <c r="M58" i="13"/>
  <c r="AM58" i="13" s="1"/>
  <c r="J58" i="13"/>
  <c r="I58" i="13" s="1"/>
  <c r="AL57" i="13"/>
  <c r="AK57" i="13"/>
  <c r="M57" i="13"/>
  <c r="AM57" i="13" s="1"/>
  <c r="J57" i="13"/>
  <c r="I57" i="13" s="1"/>
  <c r="AL55" i="13"/>
  <c r="AK55" i="13"/>
  <c r="M55" i="13"/>
  <c r="AM55" i="13" s="1"/>
  <c r="J55" i="13"/>
  <c r="I55" i="13" s="1"/>
  <c r="AL54" i="13"/>
  <c r="AK54" i="13"/>
  <c r="M54" i="13"/>
  <c r="AM54" i="13" s="1"/>
  <c r="J54" i="13"/>
  <c r="I54" i="13" s="1"/>
  <c r="AL53" i="13"/>
  <c r="AK53" i="13"/>
  <c r="M53" i="13"/>
  <c r="AM53" i="13" s="1"/>
  <c r="J53" i="13"/>
  <c r="I53" i="13" s="1"/>
  <c r="AL52" i="13"/>
  <c r="AK52" i="13"/>
  <c r="M52" i="13"/>
  <c r="AM52" i="13" s="1"/>
  <c r="J52" i="13"/>
  <c r="I52" i="13" s="1"/>
  <c r="AL51" i="13"/>
  <c r="AK51" i="13"/>
  <c r="M51" i="13"/>
  <c r="AM51" i="13" s="1"/>
  <c r="J51" i="13"/>
  <c r="I51" i="13" s="1"/>
  <c r="AL50" i="13"/>
  <c r="AK50" i="13"/>
  <c r="M50" i="13"/>
  <c r="AM50" i="13" s="1"/>
  <c r="J50" i="13"/>
  <c r="I50" i="13" s="1"/>
  <c r="AL49" i="13"/>
  <c r="AK49" i="13"/>
  <c r="M49" i="13"/>
  <c r="AM49" i="13" s="1"/>
  <c r="J49" i="13"/>
  <c r="I49" i="13" s="1"/>
  <c r="AL48" i="13"/>
  <c r="AK48" i="13"/>
  <c r="M48" i="13"/>
  <c r="AM48" i="13" s="1"/>
  <c r="J48" i="13"/>
  <c r="I48" i="13" s="1"/>
  <c r="AL47" i="13"/>
  <c r="AK47" i="13"/>
  <c r="M47" i="13"/>
  <c r="AM47" i="13" s="1"/>
  <c r="J47" i="13"/>
  <c r="I47" i="13" s="1"/>
  <c r="AL46" i="13"/>
  <c r="AK46" i="13"/>
  <c r="M46" i="13"/>
  <c r="AM46" i="13" s="1"/>
  <c r="J46" i="13"/>
  <c r="I46" i="13" s="1"/>
  <c r="AL45" i="13"/>
  <c r="AK45" i="13"/>
  <c r="M45" i="13"/>
  <c r="AM45" i="13" s="1"/>
  <c r="AL44" i="13"/>
  <c r="AK44" i="13"/>
  <c r="M44" i="13"/>
  <c r="AM44" i="13" s="1"/>
  <c r="AL43" i="13"/>
  <c r="AK43" i="13"/>
  <c r="M43" i="13"/>
  <c r="AM43" i="13" s="1"/>
  <c r="AL42" i="13"/>
  <c r="AK42" i="13"/>
  <c r="M42" i="13"/>
  <c r="AM42" i="13" s="1"/>
  <c r="AL41" i="13"/>
  <c r="AK41" i="13"/>
  <c r="M41" i="13"/>
  <c r="AM41" i="13" s="1"/>
  <c r="AL40" i="13"/>
  <c r="AK40" i="13"/>
  <c r="M40" i="13"/>
  <c r="AM40" i="13" s="1"/>
  <c r="J40" i="13"/>
  <c r="I40" i="13" s="1"/>
  <c r="AL39" i="13"/>
  <c r="AK39" i="13"/>
  <c r="M39" i="13"/>
  <c r="AM39" i="13" s="1"/>
  <c r="J39" i="13"/>
  <c r="I39" i="13" s="1"/>
  <c r="AL38" i="13"/>
  <c r="AK38" i="13"/>
  <c r="M38" i="13"/>
  <c r="AM38" i="13" s="1"/>
  <c r="J38" i="13"/>
  <c r="I38" i="13" s="1"/>
  <c r="AL37" i="13"/>
  <c r="AK37" i="13"/>
  <c r="M37" i="13"/>
  <c r="AM37" i="13" s="1"/>
  <c r="AL36" i="13"/>
  <c r="AK36" i="13"/>
  <c r="M36" i="13"/>
  <c r="AM36" i="13" s="1"/>
  <c r="AL35" i="13"/>
  <c r="AK35" i="13"/>
  <c r="M35" i="13"/>
  <c r="AM35" i="13" s="1"/>
  <c r="J35" i="13"/>
  <c r="I35" i="13" s="1"/>
  <c r="AL34" i="13"/>
  <c r="AK34" i="13"/>
  <c r="M34" i="13"/>
  <c r="AM34" i="13" s="1"/>
  <c r="J34" i="13"/>
  <c r="I34" i="13" s="1"/>
  <c r="AL33" i="13"/>
  <c r="AK33" i="13"/>
  <c r="M33" i="13"/>
  <c r="AM33" i="13" s="1"/>
  <c r="J33" i="13"/>
  <c r="I33" i="13" s="1"/>
  <c r="AL32" i="13"/>
  <c r="AK32" i="13"/>
  <c r="M32" i="13"/>
  <c r="AM32" i="13" s="1"/>
  <c r="J32" i="13"/>
  <c r="AL31" i="13"/>
  <c r="AK31" i="13"/>
  <c r="M31" i="13"/>
  <c r="AM31" i="13" s="1"/>
  <c r="AL30" i="13"/>
  <c r="AK30" i="13"/>
  <c r="M30" i="13"/>
  <c r="AM30" i="13" s="1"/>
  <c r="J30" i="13"/>
  <c r="I30" i="13" s="1"/>
  <c r="AL29" i="13"/>
  <c r="AK29" i="13"/>
  <c r="M29" i="13"/>
  <c r="AM29" i="13" s="1"/>
  <c r="J29" i="13"/>
  <c r="I29" i="13" s="1"/>
  <c r="AL28" i="13"/>
  <c r="AK28" i="13"/>
  <c r="M28" i="13"/>
  <c r="AM28" i="13" s="1"/>
  <c r="J28" i="13"/>
  <c r="I28" i="13" s="1"/>
  <c r="AL27" i="13"/>
  <c r="AK27" i="13"/>
  <c r="M27" i="13"/>
  <c r="AM27" i="13" s="1"/>
  <c r="J27" i="13"/>
  <c r="I27" i="13" s="1"/>
  <c r="AL26" i="13"/>
  <c r="AK26" i="13"/>
  <c r="M26" i="13"/>
  <c r="AM26" i="13" s="1"/>
  <c r="J26" i="13"/>
  <c r="I26" i="13" s="1"/>
  <c r="AL25" i="13"/>
  <c r="AK25" i="13"/>
  <c r="M25" i="13"/>
  <c r="AM25" i="13" s="1"/>
  <c r="J25" i="13"/>
  <c r="I25" i="13" s="1"/>
  <c r="AL24" i="13"/>
  <c r="AK24" i="13"/>
  <c r="M24" i="13"/>
  <c r="AM24" i="13" s="1"/>
  <c r="J24" i="13"/>
  <c r="I24" i="13" s="1"/>
  <c r="AL23" i="13"/>
  <c r="AK23" i="13"/>
  <c r="M23" i="13"/>
  <c r="AM23" i="13" s="1"/>
  <c r="J23" i="13"/>
  <c r="I23" i="13" s="1"/>
  <c r="AL22" i="13"/>
  <c r="AK22" i="13"/>
  <c r="M22" i="13"/>
  <c r="AM22" i="13" s="1"/>
  <c r="J22" i="13"/>
  <c r="I22" i="13" s="1"/>
  <c r="AL21" i="13"/>
  <c r="AK21" i="13"/>
  <c r="M21" i="13"/>
  <c r="AM21" i="13" s="1"/>
  <c r="J21" i="13"/>
  <c r="I21" i="13" s="1"/>
  <c r="AL20" i="13"/>
  <c r="AK20" i="13"/>
  <c r="M20" i="13"/>
  <c r="AM20" i="13" s="1"/>
  <c r="J20" i="13"/>
  <c r="I20" i="13" s="1"/>
  <c r="AL19" i="13"/>
  <c r="AK19" i="13"/>
  <c r="M19" i="13"/>
  <c r="AM19" i="13" s="1"/>
  <c r="J19" i="13"/>
  <c r="I19" i="13" s="1"/>
  <c r="AL18" i="13"/>
  <c r="AK18" i="13"/>
  <c r="M18" i="13"/>
  <c r="AM18" i="13" s="1"/>
  <c r="J18" i="13"/>
  <c r="I18" i="13" s="1"/>
  <c r="AL17" i="13"/>
  <c r="AK17" i="13"/>
  <c r="M17" i="13"/>
  <c r="AM17" i="13" s="1"/>
  <c r="J17" i="13"/>
  <c r="I17" i="13" s="1"/>
  <c r="AL16" i="13"/>
  <c r="AK16" i="13"/>
  <c r="M16" i="13"/>
  <c r="AM16" i="13" s="1"/>
  <c r="J16" i="13"/>
  <c r="I16" i="13" s="1"/>
  <c r="AL15" i="13"/>
  <c r="AK15" i="13"/>
  <c r="M15" i="13"/>
  <c r="AM15" i="13" s="1"/>
  <c r="J15" i="13"/>
  <c r="I15" i="13" s="1"/>
  <c r="AL14" i="13"/>
  <c r="AK14" i="13"/>
  <c r="M14" i="13"/>
  <c r="AM14" i="13" s="1"/>
  <c r="J14" i="13"/>
  <c r="I14" i="13" s="1"/>
  <c r="AL13" i="13"/>
  <c r="AK13" i="13"/>
  <c r="M13" i="13"/>
  <c r="AM13" i="13" s="1"/>
  <c r="J13" i="13"/>
  <c r="I13" i="13" s="1"/>
  <c r="M11" i="13"/>
  <c r="AN10" i="13"/>
  <c r="AJ10" i="13"/>
  <c r="AI10" i="13"/>
  <c r="AG10" i="13"/>
  <c r="AF10" i="13"/>
  <c r="AE10" i="13"/>
  <c r="AB10" i="13"/>
  <c r="AA10" i="13"/>
  <c r="Z10" i="13"/>
  <c r="Y10" i="13"/>
  <c r="X10" i="13"/>
  <c r="U10" i="13"/>
  <c r="T10" i="13"/>
  <c r="S10" i="13"/>
  <c r="R10" i="13"/>
  <c r="O10" i="13"/>
  <c r="N10" i="13"/>
  <c r="L10" i="13"/>
  <c r="K10" i="13"/>
  <c r="H10" i="13"/>
  <c r="G10" i="13"/>
  <c r="AL7" i="13"/>
  <c r="AK7" i="13"/>
  <c r="AA7" i="13"/>
  <c r="T7" i="13"/>
  <c r="N7" i="13"/>
  <c r="AA10" i="4"/>
  <c r="T10" i="4"/>
  <c r="N10" i="4"/>
  <c r="G10" i="4"/>
  <c r="H10" i="4"/>
  <c r="AA7" i="4"/>
  <c r="T7" i="4"/>
  <c r="N7" i="4"/>
  <c r="X9" i="11" l="1"/>
  <c r="AB9" i="11"/>
  <c r="AD9" i="11"/>
  <c r="W10" i="13"/>
  <c r="M10" i="13"/>
  <c r="J10" i="13"/>
  <c r="AL10" i="13"/>
  <c r="V10" i="13"/>
  <c r="AM63" i="13"/>
  <c r="AK10" i="13"/>
  <c r="AM64" i="13"/>
  <c r="Q10" i="13"/>
  <c r="AD10" i="13"/>
  <c r="I10" i="13"/>
  <c r="AL31" i="4"/>
  <c r="AK31" i="4"/>
  <c r="AK32" i="4"/>
  <c r="AK30" i="4"/>
  <c r="AK33" i="4"/>
  <c r="AK34" i="4"/>
  <c r="AK35" i="4"/>
  <c r="AK36" i="4"/>
  <c r="AK43" i="4"/>
  <c r="AK37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6" i="4"/>
  <c r="AK27" i="4"/>
  <c r="AK28" i="4"/>
  <c r="AK29" i="4"/>
  <c r="AK38" i="4"/>
  <c r="AK39" i="4"/>
  <c r="AK40" i="4"/>
  <c r="AK44" i="4"/>
  <c r="AK41" i="4"/>
  <c r="AK45" i="4"/>
  <c r="AK42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25" i="4"/>
  <c r="O10" i="4"/>
  <c r="U10" i="4"/>
  <c r="AB10" i="4"/>
  <c r="AG10" i="4"/>
  <c r="M31" i="4"/>
  <c r="AM31" i="4" s="1"/>
  <c r="AJ62" i="4"/>
  <c r="AF62" i="4"/>
  <c r="M25" i="4"/>
  <c r="M40" i="4"/>
  <c r="AM10" i="13" l="1"/>
  <c r="AK10" i="4"/>
  <c r="AE10" i="4" l="1"/>
  <c r="R10" i="4"/>
  <c r="X10" i="4"/>
  <c r="Y10" i="4"/>
  <c r="K10" i="4"/>
  <c r="J25" i="4"/>
  <c r="I25" i="4" s="1"/>
  <c r="L10" i="4" l="1"/>
  <c r="M10" i="4" s="1"/>
  <c r="AL59" i="4"/>
  <c r="M59" i="4"/>
  <c r="AM59" i="4" s="1"/>
  <c r="AL25" i="4"/>
  <c r="AM25" i="4"/>
  <c r="Y12" i="11" l="1"/>
  <c r="AA12" i="11"/>
  <c r="Y13" i="11"/>
  <c r="AA13" i="11"/>
  <c r="Y14" i="11"/>
  <c r="AA14" i="11"/>
  <c r="Y15" i="11"/>
  <c r="AA15" i="11"/>
  <c r="Y16" i="11"/>
  <c r="AA16" i="11"/>
  <c r="Y17" i="11"/>
  <c r="AA17" i="11"/>
  <c r="Y18" i="11"/>
  <c r="AA18" i="11"/>
  <c r="Y19" i="11"/>
  <c r="AA19" i="11"/>
  <c r="Y20" i="11"/>
  <c r="AA20" i="11"/>
  <c r="Y21" i="11"/>
  <c r="AA21" i="11"/>
  <c r="Y22" i="11"/>
  <c r="AA22" i="11"/>
  <c r="Y23" i="11"/>
  <c r="AA23" i="11"/>
  <c r="Y24" i="11"/>
  <c r="AA24" i="11"/>
  <c r="Y25" i="11"/>
  <c r="AA25" i="11"/>
  <c r="Y26" i="11"/>
  <c r="AA26" i="11"/>
  <c r="Y27" i="11"/>
  <c r="AA27" i="11"/>
  <c r="Y28" i="11"/>
  <c r="AA28" i="11"/>
  <c r="Y29" i="11"/>
  <c r="AA29" i="11"/>
  <c r="Y30" i="11"/>
  <c r="AA30" i="11"/>
  <c r="Y31" i="11"/>
  <c r="AA31" i="11"/>
  <c r="Y32" i="11"/>
  <c r="AA32" i="11"/>
  <c r="Y33" i="11"/>
  <c r="AA33" i="11"/>
  <c r="Y34" i="11"/>
  <c r="AA34" i="11"/>
  <c r="Y35" i="11"/>
  <c r="AA35" i="11"/>
  <c r="Y36" i="11"/>
  <c r="AA36" i="11"/>
  <c r="Y37" i="11"/>
  <c r="AA37" i="11"/>
  <c r="Y38" i="11"/>
  <c r="AA38" i="11"/>
  <c r="Y39" i="11"/>
  <c r="AA39" i="11"/>
  <c r="Y40" i="11"/>
  <c r="AA40" i="11"/>
  <c r="Y41" i="11"/>
  <c r="AA41" i="11"/>
  <c r="Y42" i="11"/>
  <c r="AA42" i="11"/>
  <c r="Y43" i="11"/>
  <c r="AA43" i="11"/>
  <c r="Y44" i="11"/>
  <c r="AA44" i="11"/>
  <c r="Y45" i="11"/>
  <c r="AA45" i="11"/>
  <c r="Y46" i="11"/>
  <c r="AA46" i="11"/>
  <c r="Y47" i="11"/>
  <c r="AA47" i="11"/>
  <c r="Y48" i="11"/>
  <c r="AA48" i="11"/>
  <c r="Y49" i="11"/>
  <c r="AA49" i="11"/>
  <c r="AA11" i="11"/>
  <c r="W45" i="11"/>
  <c r="Q45" i="11"/>
  <c r="Q9" i="11" s="1"/>
  <c r="W35" i="11"/>
  <c r="W34" i="11"/>
  <c r="W33" i="11"/>
  <c r="W28" i="11"/>
  <c r="W27" i="11"/>
  <c r="W25" i="11"/>
  <c r="W21" i="1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C12" i="11" l="1"/>
  <c r="AC14" i="11"/>
  <c r="AC16" i="11"/>
  <c r="AC18" i="11"/>
  <c r="AC20" i="11"/>
  <c r="AC22" i="11"/>
  <c r="AC24" i="11"/>
  <c r="AC26" i="11"/>
  <c r="AC28" i="11"/>
  <c r="AC32" i="11"/>
  <c r="AC36" i="11"/>
  <c r="AC40" i="11"/>
  <c r="AC48" i="11"/>
  <c r="AC44" i="11"/>
  <c r="AC30" i="11"/>
  <c r="AC34" i="11"/>
  <c r="AC38" i="11"/>
  <c r="AC42" i="11"/>
  <c r="AC46" i="11"/>
  <c r="AC13" i="11"/>
  <c r="AC15" i="11"/>
  <c r="AC17" i="11"/>
  <c r="AC19" i="11"/>
  <c r="AC21" i="11"/>
  <c r="AC23" i="11"/>
  <c r="AC25" i="11"/>
  <c r="AC27" i="11"/>
  <c r="AC29" i="11"/>
  <c r="AC31" i="11"/>
  <c r="AC33" i="11"/>
  <c r="AC35" i="11"/>
  <c r="AC37" i="11"/>
  <c r="AC39" i="11"/>
  <c r="AC41" i="11"/>
  <c r="AC43" i="11"/>
  <c r="AC45" i="11"/>
  <c r="AC47" i="11"/>
  <c r="AC49" i="11"/>
  <c r="AC11" i="11"/>
  <c r="A11" i="10" l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H21" i="10"/>
  <c r="H18" i="10"/>
  <c r="H11" i="10"/>
  <c r="H13" i="10"/>
  <c r="H12" i="10"/>
  <c r="H15" i="10"/>
  <c r="H14" i="10"/>
  <c r="H16" i="10"/>
  <c r="H17" i="10"/>
  <c r="H19" i="10"/>
  <c r="H20" i="10"/>
  <c r="H22" i="10"/>
  <c r="H24" i="10"/>
  <c r="H23" i="10"/>
  <c r="H25" i="10"/>
  <c r="H26" i="10"/>
  <c r="H10" i="10"/>
  <c r="G9" i="10"/>
  <c r="F9" i="10"/>
  <c r="H9" i="10" l="1"/>
  <c r="M11" i="4" l="1"/>
  <c r="M13" i="4"/>
  <c r="Z63" i="4"/>
  <c r="AJ63" i="4"/>
  <c r="AF63" i="4"/>
  <c r="Z64" i="4"/>
  <c r="Z62" i="4"/>
  <c r="S61" i="4"/>
  <c r="S60" i="4"/>
  <c r="M17" i="4"/>
  <c r="M18" i="4"/>
  <c r="M19" i="4"/>
  <c r="M20" i="4"/>
  <c r="M21" i="4"/>
  <c r="M22" i="4"/>
  <c r="M56" i="4"/>
  <c r="M23" i="4"/>
  <c r="M57" i="4"/>
  <c r="M24" i="4"/>
  <c r="M26" i="4"/>
  <c r="M27" i="4"/>
  <c r="M28" i="4"/>
  <c r="M58" i="4"/>
  <c r="M29" i="4"/>
  <c r="M30" i="4"/>
  <c r="M32" i="4"/>
  <c r="M33" i="4"/>
  <c r="M34" i="4"/>
  <c r="M35" i="4"/>
  <c r="M36" i="4"/>
  <c r="M43" i="4"/>
  <c r="M37" i="4"/>
  <c r="M38" i="4"/>
  <c r="M39" i="4"/>
  <c r="M44" i="4"/>
  <c r="M41" i="4"/>
  <c r="M45" i="4"/>
  <c r="M42" i="4"/>
  <c r="M46" i="4"/>
  <c r="M47" i="4"/>
  <c r="M48" i="4"/>
  <c r="M49" i="4"/>
  <c r="M50" i="4"/>
  <c r="M51" i="4"/>
  <c r="M52" i="4"/>
  <c r="M53" i="4"/>
  <c r="M54" i="4"/>
  <c r="M55" i="4"/>
  <c r="M14" i="4"/>
  <c r="M15" i="4"/>
  <c r="M16" i="4"/>
  <c r="Q61" i="4"/>
  <c r="P61" i="4" s="1"/>
  <c r="Q60" i="4"/>
  <c r="AH63" i="4"/>
  <c r="AH10" i="4" s="1"/>
  <c r="AD63" i="4"/>
  <c r="W63" i="4"/>
  <c r="V63" i="4" s="1"/>
  <c r="W62" i="4"/>
  <c r="J14" i="4"/>
  <c r="J15" i="4"/>
  <c r="I15" i="4" s="1"/>
  <c r="J16" i="4"/>
  <c r="I16" i="4" s="1"/>
  <c r="J17" i="4"/>
  <c r="I17" i="4" s="1"/>
  <c r="J18" i="4"/>
  <c r="I18" i="4" s="1"/>
  <c r="J19" i="4"/>
  <c r="I19" i="4" s="1"/>
  <c r="J20" i="4"/>
  <c r="I20" i="4" s="1"/>
  <c r="J21" i="4"/>
  <c r="I21" i="4" s="1"/>
  <c r="J22" i="4"/>
  <c r="I22" i="4" s="1"/>
  <c r="J56" i="4"/>
  <c r="I56" i="4" s="1"/>
  <c r="J23" i="4"/>
  <c r="I23" i="4" s="1"/>
  <c r="J57" i="4"/>
  <c r="I57" i="4" s="1"/>
  <c r="J24" i="4"/>
  <c r="I24" i="4" s="1"/>
  <c r="J26" i="4"/>
  <c r="I26" i="4" s="1"/>
  <c r="J27" i="4"/>
  <c r="I27" i="4" s="1"/>
  <c r="J28" i="4"/>
  <c r="I28" i="4" s="1"/>
  <c r="J58" i="4"/>
  <c r="I58" i="4" s="1"/>
  <c r="J29" i="4"/>
  <c r="I29" i="4" s="1"/>
  <c r="J30" i="4"/>
  <c r="I30" i="4" s="1"/>
  <c r="J32" i="4"/>
  <c r="J33" i="4"/>
  <c r="I33" i="4" s="1"/>
  <c r="J34" i="4"/>
  <c r="I34" i="4" s="1"/>
  <c r="J35" i="4"/>
  <c r="I35" i="4" s="1"/>
  <c r="J38" i="4"/>
  <c r="I38" i="4" s="1"/>
  <c r="J39" i="4"/>
  <c r="I39" i="4" s="1"/>
  <c r="J40" i="4"/>
  <c r="I40" i="4" s="1"/>
  <c r="J46" i="4"/>
  <c r="I46" i="4" s="1"/>
  <c r="J47" i="4"/>
  <c r="I47" i="4" s="1"/>
  <c r="J48" i="4"/>
  <c r="I48" i="4" s="1"/>
  <c r="J49" i="4"/>
  <c r="I49" i="4" s="1"/>
  <c r="J50" i="4"/>
  <c r="I50" i="4" s="1"/>
  <c r="J51" i="4"/>
  <c r="I51" i="4" s="1"/>
  <c r="J52" i="4"/>
  <c r="I52" i="4" s="1"/>
  <c r="J53" i="4"/>
  <c r="I53" i="4" s="1"/>
  <c r="J54" i="4"/>
  <c r="I54" i="4" s="1"/>
  <c r="J55" i="4"/>
  <c r="I55" i="4" s="1"/>
  <c r="J13" i="4"/>
  <c r="I13" i="4" s="1"/>
  <c r="S10" i="4" l="1"/>
  <c r="Q10" i="4"/>
  <c r="P60" i="4"/>
  <c r="P10" i="4" s="1"/>
  <c r="AD10" i="4"/>
  <c r="AC63" i="4"/>
  <c r="AC10" i="4" s="1"/>
  <c r="Z10" i="4"/>
  <c r="W10" i="4"/>
  <c r="V62" i="4"/>
  <c r="V10" i="4" s="1"/>
  <c r="I14" i="4"/>
  <c r="I10" i="4" s="1"/>
  <c r="J10" i="4"/>
  <c r="AL45" i="4" l="1"/>
  <c r="AL42" i="4"/>
  <c r="AM42" i="4"/>
  <c r="AM45" i="4"/>
  <c r="AL41" i="4"/>
  <c r="AM41" i="4"/>
  <c r="AM37" i="4"/>
  <c r="AL37" i="4"/>
  <c r="AL14" i="4" l="1"/>
  <c r="AL15" i="4"/>
  <c r="AL16" i="4"/>
  <c r="AL17" i="4"/>
  <c r="AL18" i="4"/>
  <c r="AL19" i="4"/>
  <c r="AL20" i="4"/>
  <c r="AL21" i="4"/>
  <c r="AL22" i="4"/>
  <c r="AL56" i="4"/>
  <c r="AL23" i="4"/>
  <c r="AL57" i="4"/>
  <c r="AL24" i="4"/>
  <c r="AL26" i="4"/>
  <c r="AL27" i="4"/>
  <c r="AL28" i="4"/>
  <c r="AL58" i="4"/>
  <c r="AL29" i="4"/>
  <c r="AL30" i="4"/>
  <c r="AL32" i="4"/>
  <c r="AL33" i="4"/>
  <c r="AL34" i="4"/>
  <c r="AL35" i="4"/>
  <c r="AL36" i="4"/>
  <c r="AL43" i="4"/>
  <c r="AL38" i="4"/>
  <c r="AL39" i="4"/>
  <c r="AL40" i="4"/>
  <c r="AL44" i="4"/>
  <c r="AL46" i="4"/>
  <c r="AL47" i="4"/>
  <c r="AL48" i="4"/>
  <c r="AL49" i="4"/>
  <c r="AL50" i="4"/>
  <c r="AL51" i="4"/>
  <c r="AL52" i="4"/>
  <c r="AL53" i="4"/>
  <c r="AL54" i="4"/>
  <c r="AL55" i="4"/>
  <c r="AL60" i="4"/>
  <c r="AL61" i="4"/>
  <c r="AL62" i="4"/>
  <c r="AL63" i="4"/>
  <c r="AL64" i="4"/>
  <c r="AL13" i="4"/>
  <c r="AM64" i="4"/>
  <c r="AM33" i="4"/>
  <c r="AM32" i="4"/>
  <c r="AL10" i="4" l="1"/>
  <c r="AN10" i="4"/>
  <c r="AK7" i="4" l="1"/>
  <c r="AM61" i="4"/>
  <c r="AM60" i="4"/>
  <c r="AM63" i="4" l="1"/>
  <c r="AM62" i="4"/>
  <c r="AM13" i="4"/>
  <c r="AI10" i="4" l="1"/>
  <c r="AM20" i="4"/>
  <c r="AM21" i="4"/>
  <c r="AM22" i="4"/>
  <c r="AM56" i="4"/>
  <c r="AM57" i="4"/>
  <c r="AM58" i="4"/>
  <c r="AM44" i="4"/>
  <c r="AM54" i="4"/>
  <c r="AM51" i="4"/>
  <c r="AM49" i="4"/>
  <c r="AM47" i="4"/>
  <c r="AM35" i="4"/>
  <c r="AM26" i="4"/>
  <c r="AM23" i="4"/>
  <c r="AM19" i="4"/>
  <c r="AM40" i="4"/>
  <c r="AM39" i="4"/>
  <c r="AM55" i="4"/>
  <c r="AM53" i="4"/>
  <c r="AM52" i="4"/>
  <c r="AM50" i="4"/>
  <c r="AM48" i="4"/>
  <c r="AM43" i="4"/>
  <c r="AM46" i="4"/>
  <c r="AM36" i="4"/>
  <c r="AM28" i="4"/>
  <c r="AM29" i="4"/>
  <c r="AM30" i="4"/>
  <c r="AM34" i="4"/>
  <c r="AM27" i="4"/>
  <c r="AM24" i="4"/>
  <c r="AM18" i="4"/>
  <c r="AM17" i="4"/>
  <c r="AM16" i="4"/>
  <c r="AM15" i="4"/>
  <c r="AM38" i="4"/>
  <c r="AM14" i="4"/>
  <c r="AL7" i="4"/>
  <c r="AM10" i="4" l="1"/>
  <c r="AF10" i="4"/>
  <c r="AJ10" i="4"/>
</calcChain>
</file>

<file path=xl/sharedStrings.xml><?xml version="1.0" encoding="utf-8"?>
<sst xmlns="http://schemas.openxmlformats.org/spreadsheetml/2006/main" count="1547" uniqueCount="590">
  <si>
    <t>-</t>
  </si>
  <si>
    <t>Всего:</t>
  </si>
  <si>
    <t>Архитектура</t>
  </si>
  <si>
    <t>Информатика и вычислительная техника</t>
  </si>
  <si>
    <t>Машиностроение</t>
  </si>
  <si>
    <t>Управление в технических системах</t>
  </si>
  <si>
    <t>УТВЕРЖДАЮ</t>
  </si>
  <si>
    <t>______________________</t>
  </si>
  <si>
    <t>для обучения по образовательным программам высшего образования - программам бакалавриата и специалитета (очная форма обучения)</t>
  </si>
  <si>
    <t>№ п/п</t>
  </si>
  <si>
    <t>Институт</t>
  </si>
  <si>
    <t>Выпускающая кафедра</t>
  </si>
  <si>
    <t>Код направления подготовки (специальности)</t>
  </si>
  <si>
    <t xml:space="preserve">Аббревиатура </t>
  </si>
  <si>
    <t>Направление (профиль)</t>
  </si>
  <si>
    <t>Тюмень</t>
  </si>
  <si>
    <t>Тобольск</t>
  </si>
  <si>
    <t>Сургут</t>
  </si>
  <si>
    <t>Нижневартовск</t>
  </si>
  <si>
    <t>Ноябрьск</t>
  </si>
  <si>
    <t>Итого</t>
  </si>
  <si>
    <t>сумма</t>
  </si>
  <si>
    <t>ИТ</t>
  </si>
  <si>
    <t>ТУР</t>
  </si>
  <si>
    <t>21.03.01</t>
  </si>
  <si>
    <t>НДб</t>
  </si>
  <si>
    <t>Нефтегазовое дело</t>
  </si>
  <si>
    <t>ТТС</t>
  </si>
  <si>
    <t>23.03.02</t>
  </si>
  <si>
    <t>НТКбп</t>
  </si>
  <si>
    <t>Наземные транспортно-технологические комплексы</t>
  </si>
  <si>
    <t>23.03.03</t>
  </si>
  <si>
    <t>ЭТМбп</t>
  </si>
  <si>
    <t>Эксплуатация транспортно-технологических машин и комплексов</t>
  </si>
  <si>
    <t>23.05.01</t>
  </si>
  <si>
    <t>НТС</t>
  </si>
  <si>
    <t>Наземные транспортно-технологические средства</t>
  </si>
  <si>
    <t>ИГиН</t>
  </si>
  <si>
    <t>Криологии</t>
  </si>
  <si>
    <t>05.03.01</t>
  </si>
  <si>
    <t>ГЛбп</t>
  </si>
  <si>
    <t>Геология</t>
  </si>
  <si>
    <t>КС</t>
  </si>
  <si>
    <t>09.03.01</t>
  </si>
  <si>
    <t>ИВТб</t>
  </si>
  <si>
    <t>ПГФ</t>
  </si>
  <si>
    <t>09.03.02</t>
  </si>
  <si>
    <t>ИСТб</t>
  </si>
  <si>
    <t>Информационные системы и технологии</t>
  </si>
  <si>
    <t>15.03.04</t>
  </si>
  <si>
    <t>АТПб</t>
  </si>
  <si>
    <t>Автоматизация технологических процессов и производств</t>
  </si>
  <si>
    <t>Кадастр</t>
  </si>
  <si>
    <t>21.05.01</t>
  </si>
  <si>
    <t>ПГД</t>
  </si>
  <si>
    <t>Прикладная геодезия</t>
  </si>
  <si>
    <t>ГНГ</t>
  </si>
  <si>
    <t>21.05.02</t>
  </si>
  <si>
    <t>Прикладная геология (геология нефти и газа)</t>
  </si>
  <si>
    <t>ПРИЗ</t>
  </si>
  <si>
    <t>Прикладная геология (поиск и разведка подземных вод и инженерно-геологические изыскания)</t>
  </si>
  <si>
    <t>21.05.03</t>
  </si>
  <si>
    <t>ТГР</t>
  </si>
  <si>
    <t>Технология геологической разведки</t>
  </si>
  <si>
    <t>27.03.04</t>
  </si>
  <si>
    <t>УТСбп</t>
  </si>
  <si>
    <t>БИМ</t>
  </si>
  <si>
    <t>ПМб</t>
  </si>
  <si>
    <t>Прикладная математика и информатика</t>
  </si>
  <si>
    <t>38.03.05</t>
  </si>
  <si>
    <t>Бизнес-информатика</t>
  </si>
  <si>
    <t>МиМУ</t>
  </si>
  <si>
    <t>42.03.01</t>
  </si>
  <si>
    <t>43.03.03</t>
  </si>
  <si>
    <t>МТЭК</t>
  </si>
  <si>
    <t>38.03.06</t>
  </si>
  <si>
    <t>ИПТИ</t>
  </si>
  <si>
    <t>ФМД</t>
  </si>
  <si>
    <t>12.03.01</t>
  </si>
  <si>
    <t>ПСбп</t>
  </si>
  <si>
    <t>Приборостроение</t>
  </si>
  <si>
    <t>ЭЭ</t>
  </si>
  <si>
    <t>13.03.02</t>
  </si>
  <si>
    <t>ЭЭб</t>
  </si>
  <si>
    <t>Электроэнергетика и электротехника</t>
  </si>
  <si>
    <t>ТМ</t>
  </si>
  <si>
    <t>15.03.01</t>
  </si>
  <si>
    <t>МАШбп</t>
  </si>
  <si>
    <t>СИ</t>
  </si>
  <si>
    <t>ПНГ</t>
  </si>
  <si>
    <t>18.03.01</t>
  </si>
  <si>
    <t>ХТб</t>
  </si>
  <si>
    <t>Химическая технология</t>
  </si>
  <si>
    <t>18.03.02</t>
  </si>
  <si>
    <t>ТТПП</t>
  </si>
  <si>
    <t>19.03.04</t>
  </si>
  <si>
    <t>ТППб</t>
  </si>
  <si>
    <t>Технология продукции и организация общественного питания</t>
  </si>
  <si>
    <t>МТКМ</t>
  </si>
  <si>
    <t>22.03.01</t>
  </si>
  <si>
    <t>МТбп</t>
  </si>
  <si>
    <t>Материаловедение и технологии материалов (Материаловедение и технологии материалов в отраслях топливно-энергетического комплекса)</t>
  </si>
  <si>
    <t>27.03.01</t>
  </si>
  <si>
    <t>СМТбп</t>
  </si>
  <si>
    <t>Стандартизация и метрология</t>
  </si>
  <si>
    <t>27.03.02</t>
  </si>
  <si>
    <t>УКбп</t>
  </si>
  <si>
    <t>Управление качеством</t>
  </si>
  <si>
    <t>27.03.05</t>
  </si>
  <si>
    <t>ИНбп</t>
  </si>
  <si>
    <t>Инноватика</t>
  </si>
  <si>
    <t>АРХИД</t>
  </si>
  <si>
    <t>АиД</t>
  </si>
  <si>
    <t>07.03.01</t>
  </si>
  <si>
    <t>Аб</t>
  </si>
  <si>
    <t>Абп</t>
  </si>
  <si>
    <t>ДАС</t>
  </si>
  <si>
    <t>07.03.03</t>
  </si>
  <si>
    <t>ДАСб</t>
  </si>
  <si>
    <t>Дизайн архитектурной среды</t>
  </si>
  <si>
    <t>ДАСбп</t>
  </si>
  <si>
    <t>СТРОИН</t>
  </si>
  <si>
    <t>08.03.01</t>
  </si>
  <si>
    <t>СТРб</t>
  </si>
  <si>
    <t>Строительство</t>
  </si>
  <si>
    <t>АДиА, СП, СМ</t>
  </si>
  <si>
    <t>СТРбп</t>
  </si>
  <si>
    <t>СК, ПЗиГ</t>
  </si>
  <si>
    <t>08.05.01</t>
  </si>
  <si>
    <t>СУЗ</t>
  </si>
  <si>
    <t>Строительство уникальных зданий и сооружений</t>
  </si>
  <si>
    <t>АДиА</t>
  </si>
  <si>
    <t>08.05.02</t>
  </si>
  <si>
    <t>СЭВ</t>
  </si>
  <si>
    <t>Строительство, эксплуатация, восстановление и техническое прикрытие автомобильных дорог, мостов и тоннелей</t>
  </si>
  <si>
    <t>ОиСХ</t>
  </si>
  <si>
    <t>ЭРПбп</t>
  </si>
  <si>
    <t>Энерго- и ресурсосберегающие процессы в химической технологии, нефтехимии и биотехнологии
(охрана окружающей среды и рациональное использование природных ресурсов)</t>
  </si>
  <si>
    <t>АТСиДМ</t>
  </si>
  <si>
    <t>ПТ</t>
  </si>
  <si>
    <t>13.03.01</t>
  </si>
  <si>
    <t>ТТбп</t>
  </si>
  <si>
    <t>ТБ</t>
  </si>
  <si>
    <t>20.03.01</t>
  </si>
  <si>
    <t>ТБб</t>
  </si>
  <si>
    <t>Техносферная безопасность</t>
  </si>
  <si>
    <t>ЗиК</t>
  </si>
  <si>
    <t>21.03.02</t>
  </si>
  <si>
    <t>ЗиКб</t>
  </si>
  <si>
    <t>Землеустройство и кадастры</t>
  </si>
  <si>
    <t>43.03.01</t>
  </si>
  <si>
    <t>23.03.01</t>
  </si>
  <si>
    <t>ТТПбп</t>
  </si>
  <si>
    <t>12.03.04</t>
  </si>
  <si>
    <t>БСТбп</t>
  </si>
  <si>
    <t>Биотехнические системы и технологии</t>
  </si>
  <si>
    <t>ТДбп</t>
  </si>
  <si>
    <t xml:space="preserve"> - Прикладной бакалавриат</t>
  </si>
  <si>
    <t>Ответственный секретарь приёмной комиссии                                                    В.П. Шитый</t>
  </si>
  <si>
    <t>Код направления подготовки</t>
  </si>
  <si>
    <t>Аббревиатура</t>
  </si>
  <si>
    <t>всего</t>
  </si>
  <si>
    <t>21.04.01</t>
  </si>
  <si>
    <t>ТТХм</t>
  </si>
  <si>
    <t>НБОм</t>
  </si>
  <si>
    <t>УСТм</t>
  </si>
  <si>
    <t>23.04.02</t>
  </si>
  <si>
    <t>НТКм</t>
  </si>
  <si>
    <t>САТМ</t>
  </si>
  <si>
    <t>23.04.03</t>
  </si>
  <si>
    <t>ЭТМм</t>
  </si>
  <si>
    <t>09.04.01</t>
  </si>
  <si>
    <t>ИВТм</t>
  </si>
  <si>
    <t>09.04.02</t>
  </si>
  <si>
    <t>ИСТм</t>
  </si>
  <si>
    <t>РЭНГМ</t>
  </si>
  <si>
    <t>РМм</t>
  </si>
  <si>
    <t>МРм</t>
  </si>
  <si>
    <t>НБ</t>
  </si>
  <si>
    <t>ТВПм</t>
  </si>
  <si>
    <t>БГСм</t>
  </si>
  <si>
    <t>КРСм</t>
  </si>
  <si>
    <t>МБм</t>
  </si>
  <si>
    <t>НГГм</t>
  </si>
  <si>
    <t>21.04.02</t>
  </si>
  <si>
    <t>ЗКм</t>
  </si>
  <si>
    <t>27.04.04</t>
  </si>
  <si>
    <t>УТСм</t>
  </si>
  <si>
    <t>08.04.01</t>
  </si>
  <si>
    <t>МНДм</t>
  </si>
  <si>
    <t>38.04.06</t>
  </si>
  <si>
    <t>ЛНм</t>
  </si>
  <si>
    <t>ЭиУП</t>
  </si>
  <si>
    <t>18.04.01</t>
  </si>
  <si>
    <t>ОНПм</t>
  </si>
  <si>
    <t>38.04.05</t>
  </si>
  <si>
    <t>БИм</t>
  </si>
  <si>
    <t>38.04.09</t>
  </si>
  <si>
    <t>ГАм</t>
  </si>
  <si>
    <t>43.04.03</t>
  </si>
  <si>
    <t>ГДм</t>
  </si>
  <si>
    <t>39.04.02</t>
  </si>
  <si>
    <t>СКАм</t>
  </si>
  <si>
    <t>ИТМм</t>
  </si>
  <si>
    <t>42.04.01</t>
  </si>
  <si>
    <t>РСОм</t>
  </si>
  <si>
    <t>15.04.02</t>
  </si>
  <si>
    <t>ТМОм</t>
  </si>
  <si>
    <t>13.04.02</t>
  </si>
  <si>
    <t>ЭЭм</t>
  </si>
  <si>
    <t>ХТм</t>
  </si>
  <si>
    <t>ВиВ</t>
  </si>
  <si>
    <t>ПСЭм</t>
  </si>
  <si>
    <t>Базовая кафедра ПАО "Газпром нефть"</t>
  </si>
  <si>
    <t>ПГСм</t>
  </si>
  <si>
    <t>ТГВ</t>
  </si>
  <si>
    <t>СТВм</t>
  </si>
  <si>
    <t>Геотехника</t>
  </si>
  <si>
    <t>ТПСм</t>
  </si>
  <si>
    <t>СК</t>
  </si>
  <si>
    <t>ТПЗм</t>
  </si>
  <si>
    <t>ПЗиГ</t>
  </si>
  <si>
    <t>ФПСм</t>
  </si>
  <si>
    <t>РЭМм</t>
  </si>
  <si>
    <t>13.04.01</t>
  </si>
  <si>
    <t>ПТм</t>
  </si>
  <si>
    <t>20.04.01</t>
  </si>
  <si>
    <t>ТБм</t>
  </si>
  <si>
    <t>ЗВПм</t>
  </si>
  <si>
    <t>ЭвС</t>
  </si>
  <si>
    <t>ПЦСм</t>
  </si>
  <si>
    <t>УСиЖКХ</t>
  </si>
  <si>
    <t>УСОм</t>
  </si>
  <si>
    <t>23.04.01</t>
  </si>
  <si>
    <t>ТТПм</t>
  </si>
  <si>
    <t>15.04.04</t>
  </si>
  <si>
    <t>АТПм</t>
  </si>
  <si>
    <t>22.04.01</t>
  </si>
  <si>
    <t>Ответственный секретарь приёмной комиссии                                                                   В.П. Шитый</t>
  </si>
  <si>
    <t>Технология транспортных процессов</t>
  </si>
  <si>
    <t>Прикладная геология</t>
  </si>
  <si>
    <t xml:space="preserve">Теплоэнергетика и теплотехника </t>
  </si>
  <si>
    <t>Код</t>
  </si>
  <si>
    <t>21.06.01</t>
  </si>
  <si>
    <t>23.06.01</t>
  </si>
  <si>
    <t>15.06.01</t>
  </si>
  <si>
    <t>09.06.01</t>
  </si>
  <si>
    <t>05.06.01</t>
  </si>
  <si>
    <t>38.06.01</t>
  </si>
  <si>
    <t>39.06.01</t>
  </si>
  <si>
    <t>44.06.01</t>
  </si>
  <si>
    <t>13.06.01</t>
  </si>
  <si>
    <t>08.06.01</t>
  </si>
  <si>
    <t>20.06.01</t>
  </si>
  <si>
    <t>47.06.01</t>
  </si>
  <si>
    <t>15.04.01</t>
  </si>
  <si>
    <t>МАШм</t>
  </si>
  <si>
    <t>15.03.05</t>
  </si>
  <si>
    <t>Конструкторско-технологическое обеспечение машиностроительных производств</t>
  </si>
  <si>
    <t>КТМб</t>
  </si>
  <si>
    <t>ТППм</t>
  </si>
  <si>
    <t>ПЗиГ, СК, СП, АДиА, АТСиДМ, ТГВ, ВиВ, Геотехника</t>
  </si>
  <si>
    <t>Бибп</t>
  </si>
  <si>
    <t>ВиВм</t>
  </si>
  <si>
    <t>ДМм</t>
  </si>
  <si>
    <t>ГНм</t>
  </si>
  <si>
    <t>АБПм</t>
  </si>
  <si>
    <t>Филиалы</t>
  </si>
  <si>
    <t>ИДДО</t>
  </si>
  <si>
    <r>
      <t>01.03.02</t>
    </r>
    <r>
      <rPr>
        <sz val="12"/>
        <color theme="0"/>
        <rFont val="Arial Narrow"/>
        <family val="2"/>
        <charset val="204"/>
      </rPr>
      <t>.</t>
    </r>
  </si>
  <si>
    <t>ТБбп</t>
  </si>
  <si>
    <t>ИСОУ</t>
  </si>
  <si>
    <t>КЦП*</t>
  </si>
  <si>
    <t>Договор**</t>
  </si>
  <si>
    <t>Университет</t>
  </si>
  <si>
    <t>02.03.01</t>
  </si>
  <si>
    <t>Математика и компьютерные науки</t>
  </si>
  <si>
    <t>27.03.03</t>
  </si>
  <si>
    <t>Системный анализ и управление</t>
  </si>
  <si>
    <t>Реклама и связи с общественностью (новые медиа)</t>
  </si>
  <si>
    <t>Конфликтология (организационно-управленческие конфликты)</t>
  </si>
  <si>
    <t>37.03.02</t>
  </si>
  <si>
    <t>05.04.01</t>
  </si>
  <si>
    <t>МТм</t>
  </si>
  <si>
    <t>27.04.03</t>
  </si>
  <si>
    <t>И.о. ректора</t>
  </si>
  <si>
    <t>План приёма в Тюменский индустриальный университет на первый курс в 2018/19 учебном году</t>
  </si>
  <si>
    <t>из них в том числе:</t>
  </si>
  <si>
    <t>Особая квота</t>
  </si>
  <si>
    <t>* КЦП - количество мест на обучение за счет бюджетных ассигнований федерального бюджета; ** Договор - количество мест с полным возмещением затрат на обучение по договорам об оказании платных образовательных услуг</t>
  </si>
  <si>
    <t>В.В. Ефремова</t>
  </si>
  <si>
    <t>Торговое дело</t>
  </si>
  <si>
    <t>УТВЕРЖДАЮ:</t>
  </si>
  <si>
    <t>председатель приёмной комиссии</t>
  </si>
  <si>
    <t>Профессия</t>
  </si>
  <si>
    <t>Срок обучения</t>
  </si>
  <si>
    <t>ВСЕГО</t>
  </si>
  <si>
    <t>11.01.08</t>
  </si>
  <si>
    <t>ОСр-9</t>
  </si>
  <si>
    <t>Оператор связи</t>
  </si>
  <si>
    <t>2 г.10 мес.</t>
  </si>
  <si>
    <t>13.01.10</t>
  </si>
  <si>
    <t>ЭРЭр-11</t>
  </si>
  <si>
    <t>Электромонтер по ремонту и обслуживанию электрооборудования (по отраслям)</t>
  </si>
  <si>
    <t>10 мес.</t>
  </si>
  <si>
    <t>ЭРЭр-9</t>
  </si>
  <si>
    <t>15.01.20</t>
  </si>
  <si>
    <t>КИПр-9</t>
  </si>
  <si>
    <t>Слесарь по контрольно-измерительным приборам и автоматике</t>
  </si>
  <si>
    <t>15.01.21</t>
  </si>
  <si>
    <t>ОПСр-11</t>
  </si>
  <si>
    <t>Электромонтер охранно-пожарной сигнализации</t>
  </si>
  <si>
    <t>18.01.26</t>
  </si>
  <si>
    <t>ЭПСр-11</t>
  </si>
  <si>
    <t>Аппаратчик-оператор нефтехимического производства</t>
  </si>
  <si>
    <t>18.01.27</t>
  </si>
  <si>
    <t>МТНр-9</t>
  </si>
  <si>
    <t>Машинист технологических насосов и компрессоров</t>
  </si>
  <si>
    <t>21.01.01</t>
  </si>
  <si>
    <t>НГСр-9</t>
  </si>
  <si>
    <t>Оператор нефтяных и газовых скважин</t>
  </si>
  <si>
    <t>21.01.03</t>
  </si>
  <si>
    <t>БСр-11</t>
  </si>
  <si>
    <t>Бурильщик эксплуатационных и разведочных скважин</t>
  </si>
  <si>
    <t>БСр-9</t>
  </si>
  <si>
    <t>21.01.04</t>
  </si>
  <si>
    <t>МБр-9</t>
  </si>
  <si>
    <t>Машинист на буровых установках</t>
  </si>
  <si>
    <t>2 г. 10 мес.</t>
  </si>
  <si>
    <t>МБр-11</t>
  </si>
  <si>
    <t>Многопрофильный колледж</t>
  </si>
  <si>
    <t>Тобольский индустриальный институт (филиал)</t>
  </si>
  <si>
    <t>ЭПСр-9</t>
  </si>
  <si>
    <t>КИПр-11</t>
  </si>
  <si>
    <t>МТНр-11</t>
  </si>
  <si>
    <t>15.01.25</t>
  </si>
  <si>
    <t>Станочник (металлообработка)</t>
  </si>
  <si>
    <t>Оператор по ремонту скважин</t>
  </si>
  <si>
    <t>Утвержден на заседании приёмной комиссии 28.02.2018</t>
  </si>
  <si>
    <t>СТр-9</t>
  </si>
  <si>
    <t>ОРСр-9</t>
  </si>
  <si>
    <t>и.о. ректора, В.В. Ефремова</t>
  </si>
  <si>
    <t>для обучения пообразовательным программам подготовки специалистов среднего звена</t>
  </si>
  <si>
    <t>№
п/п</t>
  </si>
  <si>
    <t>Шифр</t>
  </si>
  <si>
    <t>Специаль-ность</t>
  </si>
  <si>
    <t>Специальность</t>
  </si>
  <si>
    <t xml:space="preserve"> Срок обучения</t>
  </si>
  <si>
    <t>Форма обучения</t>
  </si>
  <si>
    <t>08.02.01</t>
  </si>
  <si>
    <t>СЭЗт-9</t>
  </si>
  <si>
    <t>Строительство и эксплуатация зданий и сооружений</t>
  </si>
  <si>
    <t>3 г. 10 мес.</t>
  </si>
  <si>
    <t>очная</t>
  </si>
  <si>
    <t>СЭЗт-11</t>
  </si>
  <si>
    <t>СЭЗт-11з</t>
  </si>
  <si>
    <t>заочная</t>
  </si>
  <si>
    <t>08.02.08</t>
  </si>
  <si>
    <t>МГСт-9</t>
  </si>
  <si>
    <t>Монтаж и эксплуатация оборудования и систем газоснабжения</t>
  </si>
  <si>
    <t>09.02.01</t>
  </si>
  <si>
    <t>КСт-11</t>
  </si>
  <si>
    <t>Компьютерные системы и комплексы</t>
  </si>
  <si>
    <t>КСт-9</t>
  </si>
  <si>
    <t>09.02.03</t>
  </si>
  <si>
    <t>ПКСт-9</t>
  </si>
  <si>
    <t>Программирование в компьютерных системах</t>
  </si>
  <si>
    <t>ПКСт-11</t>
  </si>
  <si>
    <t>09.02.04</t>
  </si>
  <si>
    <t>ИСт-9</t>
  </si>
  <si>
    <t>Информационные системы (по отраслям)</t>
  </si>
  <si>
    <t>ИСт-11</t>
  </si>
  <si>
    <t>11.02.09</t>
  </si>
  <si>
    <t>МТСт-9</t>
  </si>
  <si>
    <t>Многоканальные телекоммуникационные системы</t>
  </si>
  <si>
    <t>3 г. 6 мес.</t>
  </si>
  <si>
    <t>МТСт-11</t>
  </si>
  <si>
    <t>2 г. 6 мес.</t>
  </si>
  <si>
    <t>11.02.10</t>
  </si>
  <si>
    <t>РРТт-9</t>
  </si>
  <si>
    <t>Радиосвязь, радивещание и телевидение</t>
  </si>
  <si>
    <t>13.02.02</t>
  </si>
  <si>
    <t>ТТОт-9</t>
  </si>
  <si>
    <t>Теплоснабжение и теплотехническое оборудование</t>
  </si>
  <si>
    <t>13.02.11</t>
  </si>
  <si>
    <t>ТЭОт-9</t>
  </si>
  <si>
    <t>ТЭОт-11</t>
  </si>
  <si>
    <t>15.02.01</t>
  </si>
  <si>
    <t>МПОт-9</t>
  </si>
  <si>
    <t>Монтаж и техническая эксплуатация промышленного оборудования (по отраслям)</t>
  </si>
  <si>
    <t>15.02.07</t>
  </si>
  <si>
    <t>АТПт-9</t>
  </si>
  <si>
    <t>АТПт-11</t>
  </si>
  <si>
    <t>15.02.08</t>
  </si>
  <si>
    <t>ТМт-9</t>
  </si>
  <si>
    <t>Технология машиностроения</t>
  </si>
  <si>
    <t>18.02.09</t>
  </si>
  <si>
    <t>ПНГт-9</t>
  </si>
  <si>
    <t>Переработка нефти и газа</t>
  </si>
  <si>
    <t>20.02.01</t>
  </si>
  <si>
    <t>РПКт-9</t>
  </si>
  <si>
    <t>Рациональное использование природохозяйственных комплексов</t>
  </si>
  <si>
    <t>21.02.01</t>
  </si>
  <si>
    <t>НРт-9</t>
  </si>
  <si>
    <t>Разработка и эксплуатация нефтяных и газовых месторождений</t>
  </si>
  <si>
    <t>НРт-11</t>
  </si>
  <si>
    <t>НРт-11з</t>
  </si>
  <si>
    <t>21.02.02</t>
  </si>
  <si>
    <t>БСт-9</t>
  </si>
  <si>
    <t>Бурение нефтяных и газовых скважин</t>
  </si>
  <si>
    <t>БСт-11</t>
  </si>
  <si>
    <t>21.02.03</t>
  </si>
  <si>
    <t>ЭГНт-9</t>
  </si>
  <si>
    <t>Сооружение и эксплуатация газонефтепроводов и газонефтехранилищ</t>
  </si>
  <si>
    <t>ЭГНт-11</t>
  </si>
  <si>
    <t>ЭГНт-11з</t>
  </si>
  <si>
    <t>21.02.05</t>
  </si>
  <si>
    <t>ЗОт-9</t>
  </si>
  <si>
    <t>Земельно-имущественные отношения</t>
  </si>
  <si>
    <t>21.02.10</t>
  </si>
  <si>
    <t>ГНГт-11</t>
  </si>
  <si>
    <t>Геология и разведка нефтяных и газовых месторождений</t>
  </si>
  <si>
    <t>22.02.06</t>
  </si>
  <si>
    <t>СПт-9</t>
  </si>
  <si>
    <t>Сварочное производство</t>
  </si>
  <si>
    <t>СПт-11</t>
  </si>
  <si>
    <t>23.02.03</t>
  </si>
  <si>
    <t>АТХт-9</t>
  </si>
  <si>
    <t>Техническое обслуживание и ремонт автомобильного транспорта</t>
  </si>
  <si>
    <t>АТХт-11</t>
  </si>
  <si>
    <t>23.02.05</t>
  </si>
  <si>
    <t>ЭТЭт-9</t>
  </si>
  <si>
    <t>Эксплуатация транспортного электрооборудования и автоматики (по видам транспорта, за исключением водного)</t>
  </si>
  <si>
    <t>27.02.01</t>
  </si>
  <si>
    <t>МТРт-9</t>
  </si>
  <si>
    <t>Метрология</t>
  </si>
  <si>
    <t>27.02.02</t>
  </si>
  <si>
    <t>УКт-9</t>
  </si>
  <si>
    <t>Техническое регулирование и управление качеством</t>
  </si>
  <si>
    <t>Сургутский институт
 нефти и газа (филиал)</t>
  </si>
  <si>
    <t>Ноябрьский институт
нефти и газа (филиал)</t>
  </si>
  <si>
    <t>сумма:</t>
  </si>
  <si>
    <t>21.01.02</t>
  </si>
  <si>
    <t>для обучения по образовательным программам подготовки
 квалифицированных рабочих, служащих  (очная форма обучения)</t>
  </si>
  <si>
    <t>Техническая эксплуатация и обслуживание электрического и электромеханического оборудования  (по отраслям)</t>
  </si>
  <si>
    <t>Автоматизация технологических процессов и производств (по отраслям)</t>
  </si>
  <si>
    <t>Целевая квота</t>
  </si>
  <si>
    <t>ВИШ EG</t>
  </si>
  <si>
    <t>РОП***</t>
  </si>
  <si>
    <t>Торговое дело (коммерция и логистика в ТЭК)</t>
  </si>
  <si>
    <t>Общий конкурс</t>
  </si>
  <si>
    <t>Утвержден на заседании приёмной комиссии 01.06.2018</t>
  </si>
  <si>
    <t>*** РОП - направления подготовки реализуемые руководителями образовательных программ.</t>
  </si>
  <si>
    <t>корр. к 2018</t>
  </si>
  <si>
    <t xml:space="preserve">Конструкторско-технологическое обеспечение машиностроительных производств </t>
  </si>
  <si>
    <t>План приёма в Тюменский индустриальный университет на первый курс в 2019/20 учебном году</t>
  </si>
  <si>
    <t>Направление (программа) МАГИСТРАТУРА</t>
  </si>
  <si>
    <t>Торговое дело (Управление процессами и проектирование в коммерческой деятельности)</t>
  </si>
  <si>
    <t>35.03.10</t>
  </si>
  <si>
    <t>45.03.04</t>
  </si>
  <si>
    <t>Договор 18</t>
  </si>
  <si>
    <t>КЦП 18</t>
  </si>
  <si>
    <t>КЦП 19</t>
  </si>
  <si>
    <t>Договор 19</t>
  </si>
  <si>
    <t>Итого 18</t>
  </si>
  <si>
    <t>Итого 19</t>
  </si>
  <si>
    <t>Утвержден на заседании приёмной комиссии 28.02.2019</t>
  </si>
  <si>
    <t>Эксплуатация транспортно-технологических машин и комплексов (Автотранспортная мехатроника)</t>
  </si>
  <si>
    <t>Наземные транспортно-технологические средства (Подъемно-транспортные, строительные, дорожные средства и оборудование)</t>
  </si>
  <si>
    <t>15.03.03</t>
  </si>
  <si>
    <t>Архитектура (Архитектурное проектирование)</t>
  </si>
  <si>
    <t xml:space="preserve">Архитектура (Архитектурно-градостроительное проектирование)
</t>
  </si>
  <si>
    <t>Дизайн архитектурной среды (Проектирование городской среды)</t>
  </si>
  <si>
    <t>Дизайн архитектурной среды (Проектирование интерьера)</t>
  </si>
  <si>
    <t>Ландшафтная архитектура (Ландшафтная архитектура)</t>
  </si>
  <si>
    <t>07.06.01</t>
  </si>
  <si>
    <t>Машиностроение (Прогрессивные технологии и инновации в машиностроении)</t>
  </si>
  <si>
    <t>19.04.01</t>
  </si>
  <si>
    <t>Нефтегазовое дело (Технологии транспорта и хранения нефти и газа в сложных природно-климатических условиях)</t>
  </si>
  <si>
    <t>Нефтегазовое дело (Надежность и безопасность объектов транспорта углеводородных ресурсов)</t>
  </si>
  <si>
    <t>Нефтегазовое дело (Управление эффективностью систем транспорта, хранения нефти и газа)</t>
  </si>
  <si>
    <t>Технология транспортных процессов (Автобизнес и безопасная эксплуатация систем транспорта)</t>
  </si>
  <si>
    <t>Наземные транспортно-технологические комплексы (Подъемно-транспортные, строительные, дорожные машины и оборудование)</t>
  </si>
  <si>
    <t>Информационные системы и технологии (Цифровая трансформация региона)</t>
  </si>
  <si>
    <t>Информационные системы и технологии (Геоинформационные системы)</t>
  </si>
  <si>
    <t>Автоматизация технологических процессов и производств (Автоматизация технологических процессов нефтегазодобычи)</t>
  </si>
  <si>
    <t>Нефтегазовое дело (Технологические решения строительства скважин на месторождениях со сложными геолого-технологическими условиями их разработки)</t>
  </si>
  <si>
    <t>Нефтегазовое дело (Разработка нефтяных и газовых месторождений)</t>
  </si>
  <si>
    <t>Нефтегазовое дело (Моделирование разработки нефтяных и газовых месторождений)</t>
  </si>
  <si>
    <t>Нефтегазовое дело (Технология вскрытия нефтегазовых пластов)</t>
  </si>
  <si>
    <t>Нефтегазовое дело (Восстановление работоспособности скважин и продуктивного пласта)</t>
  </si>
  <si>
    <t>Нефтегазовое дело (Морское бурение)</t>
  </si>
  <si>
    <t>Нефтегазовое дело (Геонавигация)</t>
  </si>
  <si>
    <t>Нефтегазовое дело (Нефтегазовая геология и геофизика)</t>
  </si>
  <si>
    <t>Землеустройство и кадастры (Кадастровое обеспечение функционирования земельно-имущественного комплекса)</t>
  </si>
  <si>
    <t>Нефтегазовое дело (Диагностика технического состояния и надежности нефтегазового оборудования)</t>
  </si>
  <si>
    <t>Строительство (Экономика и планирование строительного производства)</t>
  </si>
  <si>
    <t>Строительство (Девелопмент и технологии продаж)</t>
  </si>
  <si>
    <t>Строительство (Инвестиционное проектирование и сметное ценообразование в строительстве)</t>
  </si>
  <si>
    <t>Теплоэнергетика и теплотехника (Промышленная теплоэнергетика)</t>
  </si>
  <si>
    <t>Теплоэнергетика и теплотехника (Экономика предприятий промышленной теплоэнергетики)</t>
  </si>
  <si>
    <t>Землеустройство и кадастры (Организация и развитие урбанизированных территорий)</t>
  </si>
  <si>
    <t>Бизнес-информатика (Науки о данных)</t>
  </si>
  <si>
    <t>Бизнес-информатика (Информационные технологии в маркетинге)</t>
  </si>
  <si>
    <t>Торговое дело (Логистика и нефтегазотрейдинг)</t>
  </si>
  <si>
    <t>Информационные системы и технологии (Интеллектуальные технологии Умный город)</t>
  </si>
  <si>
    <t>Техносферная безопасность (Безопасность технологических процессов и производств)</t>
  </si>
  <si>
    <t>Государственный аудит (Экспертиза и аналитика в сфере государственного аудита и контроля)</t>
  </si>
  <si>
    <t>Социальная работа (Социальный и кадровый аудит на промышленном предприятии)</t>
  </si>
  <si>
    <r>
      <t xml:space="preserve">Электроэнергетика и электротехника (Автоматика энергосистем; Интеллектуальная </t>
    </r>
    <r>
      <rPr>
        <sz val="11"/>
        <rFont val="Arial Cyr"/>
        <charset val="204"/>
      </rPr>
      <t>электроэнергетика</t>
    </r>
    <r>
      <rPr>
        <sz val="11"/>
        <rFont val="Arial Cyr"/>
        <family val="2"/>
        <charset val="204"/>
      </rPr>
      <t>)</t>
    </r>
  </si>
  <si>
    <r>
      <t xml:space="preserve">Технологические машины и оборудование (Инновационные </t>
    </r>
    <r>
      <rPr>
        <sz val="11"/>
        <rFont val="Arial Cyr"/>
        <charset val="204"/>
      </rPr>
      <t xml:space="preserve">технологии. Управление качеством и инжиниринг </t>
    </r>
    <r>
      <rPr>
        <sz val="11"/>
        <rFont val="Arial Cyr"/>
        <family val="2"/>
        <charset val="204"/>
      </rPr>
      <t>промышленного оборудования и производства)</t>
    </r>
  </si>
  <si>
    <t>22.06.01</t>
  </si>
  <si>
    <t>Энерго- и ресурсосберегающие процессы в химической технологии, нефтехимии и биотехнологии</t>
  </si>
  <si>
    <t>Технология транспортных процессов (Логистика и управление цепями поставок)</t>
  </si>
  <si>
    <t>Наземные транспортно-технологические комплексы (Машины и оборудование для ликвидации последствий чрезвычайных ситуаций, стихийный бедствий, тушения пожаров)</t>
  </si>
  <si>
    <t>Эксплуатация транспортно-технологических машин и комплексов (Информационные технологии в автобизнесе)</t>
  </si>
  <si>
    <t>Эксплуатация транспортно-технологических машин и комплексов (Транспортно-технологический сервис процессов нефтегазодобычи)</t>
  </si>
  <si>
    <t>Приборостроение (Приборы, методы контроля качества и диагностики)</t>
  </si>
  <si>
    <t xml:space="preserve">Электроэнергетика и электротехника (Электроснабжение; Электропривод и автоматика)
</t>
  </si>
  <si>
    <t>Машиностроение (Технологии производства, ремонта и эксплуатации в машиностроении)</t>
  </si>
  <si>
    <t>Конструкторско-технологическое обеспечение машиностроительных производств (Робототехника и гибкие производственные модули)</t>
  </si>
  <si>
    <t>Химическая технология (Химическая технология переработки нефти и газа)</t>
  </si>
  <si>
    <t>Технология продукции и организация общественного питания (Технология и организация ресторанного дела)</t>
  </si>
  <si>
    <t>Управление качеством (Управление качеством в производственно-технологических системах)</t>
  </si>
  <si>
    <t>Инноватика (Управление инновациями в промышленности (машиностроение))</t>
  </si>
  <si>
    <t>38.03.07</t>
  </si>
  <si>
    <t>Товароведение (Управление и организация торговыми процессами на основе информационных технологий)</t>
  </si>
  <si>
    <t>Химическая технология (Химическая технология топлива и газа)</t>
  </si>
  <si>
    <t>Материаловедение и технологии материалов (Современные перспективные материалы в отраслях топливно-энергетического комплекса)</t>
  </si>
  <si>
    <t>Конфликтология (Организационно-управленческие конфликты)</t>
  </si>
  <si>
    <t>Торговое дело (Коммерция и логистика в ТЭК)</t>
  </si>
  <si>
    <t>Реклама и связи с общественностью (Новые медиа)</t>
  </si>
  <si>
    <t>Нефтегазовое дело (Бурение горизонтальных скважин)</t>
  </si>
  <si>
    <t>Строительство (Управление строительной организацией)</t>
  </si>
  <si>
    <t>Химическая технология (Организация нефтегазохимических  и нефтеперерабатывающих производств)</t>
  </si>
  <si>
    <t>Техносферная безопасность (Защита и восстановление природных и техногенных территорий)</t>
  </si>
  <si>
    <t>Нефтегазовое дело (Экономика и организация производства на предприятиях нефтегазовой отрасли)</t>
  </si>
  <si>
    <t>Нефтегазовое дело (Администрирование бизнес-процессов в нефтегазовой сфере)</t>
  </si>
  <si>
    <t>Нефтегазовое дело (Управление персоналом предприятий нефтегазового комплекса)</t>
  </si>
  <si>
    <t>Системный анализ и управление (Системный анализ и управление в отраслях топливно-энергетического комплекса)</t>
  </si>
  <si>
    <t>Системный анализ и управление (Управление социально-экономическими системами)</t>
  </si>
  <si>
    <t>Реклама и связи с общественностью (Рекламный медиа-бизнес)</t>
  </si>
  <si>
    <t>Гостиничное дело (Маркетинг в гостеприимстве)</t>
  </si>
  <si>
    <t>Строительство (Проектирование, строительство и экспертиза автомобильных дорог и городских улиц)</t>
  </si>
  <si>
    <t>Строительство (Промышленное и гражданское строительство на объектах нефтедобычи)</t>
  </si>
  <si>
    <t>Строительство (Формирование пространственных систем в градопланировочной и землеустроительной деятельности)</t>
  </si>
  <si>
    <t>Строительство (Искусственные сооружения на транспорте, способы их возведения и эксплуатации)</t>
  </si>
  <si>
    <t>Строительство (Системы теплогазоснабжения и вентиляции, энергоаудит)</t>
  </si>
  <si>
    <t>Строительство (Теория и проектирование геотехнических сооружений)</t>
  </si>
  <si>
    <t>Строительство (Теория и проектирование зданий и сооружений)</t>
  </si>
  <si>
    <t>Нефтегазовое дело (Менеджмент в нефтегазовом деле)</t>
  </si>
  <si>
    <t>Геология (Гидрогеология и инженерная геология)</t>
  </si>
  <si>
    <t>Информатика и вычислительная техника (Автоматизированные системы обработки информации и управления)</t>
  </si>
  <si>
    <t>Информационные системы и технологии (Информационные системы и технологии в геологии и нефтегазовой отрасли)</t>
  </si>
  <si>
    <t>Биотехнические системы и технологии (Биотехнические и медицинские аппараты и системы)</t>
  </si>
  <si>
    <t>Автоматизация технологических процессов и производств (Автоматизация технологических процессов и производств в нефтяной и газовой промышленности)</t>
  </si>
  <si>
    <t>Прикладная геология (Геология нефти и газа, Поиски и разведка подземных вод и инженерно-геологические изыскания)</t>
  </si>
  <si>
    <t>Технология геологической разведки (Геофизические методы поисков и разведки месторождений полезных ископаемых, Геофизические исследования скважин, Геофизические информационные системы)</t>
  </si>
  <si>
    <t>Информационные системы и технологии (Информационные системы и технологии)</t>
  </si>
  <si>
    <t>Строительство уникальных зданий и сооружений (Строительство высотных и большепролетных зданий и сооружений)</t>
  </si>
  <si>
    <t>Строительство, эксплуатация, восстановление и техническое прикрытие автомобильных дорог, мостов и тоннелей (Строительство (реконструкция), эксплуатация и техническое прикрытие автомобильных дорог)</t>
  </si>
  <si>
    <t>Нефтегазовое дело (Бурение нефтяных и газовых скважин; Проектирование и эксплуатация систем транспорта, хранения и сбыта углеводородов; Строительство и обслуживание систем транспорта, хранения и сбыта углеводородов; Эксплуатация и обслуживание объектов добычи газа, газоконденсата и подземных хранилищ; Эксплуатация и обслуживание объектов добычи нефти; Эксплуатация и обслуживание технологических объектов нефтегазового производства)</t>
  </si>
  <si>
    <t>Электроэнергетика и электротехника (Управление бизнесом в электроэнергетике)</t>
  </si>
  <si>
    <t>Землеустройство и кадастры (Городской кадастр, кадастр недвижимости)</t>
  </si>
  <si>
    <t>Техносферная безопасность (Инженерная защита окружающей среды, Безопасность технологических процессов и производств)</t>
  </si>
  <si>
    <t>Бизнес-информатика (Электронный бизнес)</t>
  </si>
  <si>
    <t>Прикладная математика и информатика (Прикладное программирование и компьютерные науки)</t>
  </si>
  <si>
    <t>Математика и компьютерные науки (Математическое и компьютерное моделирование)</t>
  </si>
  <si>
    <t>Интеллектуальные системы в гуманитарной сфере (Разработка интеллектуальных систем в гуманитарной сфере)</t>
  </si>
  <si>
    <t>Системный анализ и управление (Системный анализ и управление жизненным циклом сложных систем)</t>
  </si>
  <si>
    <t>Электроэнергетика и электротехника (Электроснабжение)</t>
  </si>
  <si>
    <t>Управление в технических системах (Системы автоматизированного управления)</t>
  </si>
  <si>
    <t>Строительство (Водоснабжение и водоотведение городов и промышленных предприятий)</t>
  </si>
  <si>
    <t>Строительство (Интеллектуальные системы на транспорте и дорожном строительстве)</t>
  </si>
  <si>
    <t>Строительство (Технология строительных материалов, изделий и конструкций)</t>
  </si>
  <si>
    <t>Строительство (Современные технологии строительства зданий и сооружений)</t>
  </si>
  <si>
    <t>19.04.04</t>
  </si>
  <si>
    <t>Технология продукции и организация общественного питания (Пищевая биотехнология)</t>
  </si>
  <si>
    <t>Эксплуатация транспортно-технологических машин и комплексов (Автомобили и автомобильное хозяйство)</t>
  </si>
  <si>
    <t>Эксплуатация транспортно-технологических машин и комплексов (Организация и технологиии автобизнеса)</t>
  </si>
  <si>
    <t>Нефтегазовое дело (Строительство и обслуживание систем транспорта, хранения и сбыта углеводородов; Эксплуатация и обслуживание объектов добычи нефти; Бурение нефтяных и газовых скважин; Эксплуатация и обслуживание технологических объектов нефтегазового производства)</t>
  </si>
  <si>
    <t>Строительство (Промышленное и гражданское строительство; Производство и применение строительных материалов, изделий и конструкций; Теплогазоснабжение и вентиляция; Водоснабжение и водоотведение; Автомобильные дороги; Организация инвеститиционно-строительной деятельности)</t>
  </si>
  <si>
    <t xml:space="preserve">Геология (Ресурсы Арктики и Субарктики)  </t>
  </si>
  <si>
    <t>Строительство (Технологии и организация строительства)</t>
  </si>
  <si>
    <t>Строительство (Проектно-командный инжиниринг)</t>
  </si>
  <si>
    <t>Информатика и вычислительная техника (Автоматизированные системы обработки информации)</t>
  </si>
  <si>
    <t xml:space="preserve">Управление качеством </t>
  </si>
  <si>
    <t>27.04.02</t>
  </si>
  <si>
    <t>Список образовательных программам высшего образования - программам бакалавриата и программам специалитета (очная форма обучения) по плану приёма в ТИУ на первый курс в 2019/20 учебном году</t>
  </si>
  <si>
    <t>Список образовательных программам высшего образования - программам магитсратуры (очная форма обучения) по плану приёма в ТИУ на первый курс в 2019/20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</si>
</sst>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family val="2"/>
      <charset val="204"/>
    </font>
    <font>
      <b/>
      <sz val="12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Calibri"/>
      <family val="2"/>
      <charset val="204"/>
      <scheme val="minor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Cyr"/>
      <family val="2"/>
      <charset val="204"/>
    </font>
    <font>
      <b/>
      <sz val="16"/>
      <name val="Arial Narrow"/>
      <family val="2"/>
      <charset val="204"/>
    </font>
    <font>
      <sz val="16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name val="Arial Narrow"/>
      <family val="2"/>
      <charset val="204"/>
    </font>
    <font>
      <sz val="14"/>
      <color theme="1"/>
      <name val="Arial"/>
      <family val="2"/>
      <charset val="204"/>
    </font>
    <font>
      <sz val="14"/>
      <color theme="0"/>
      <name val="Arial Narrow"/>
      <family val="2"/>
      <charset val="204"/>
    </font>
    <font>
      <sz val="14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Arial Narrow"/>
      <family val="2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8"/>
      <color theme="1"/>
      <name val="Arial Narrow"/>
      <family val="2"/>
      <charset val="204"/>
    </font>
    <font>
      <sz val="16"/>
      <name val="Calibri"/>
      <family val="2"/>
      <charset val="204"/>
      <scheme val="minor"/>
    </font>
    <font>
      <sz val="11.5"/>
      <name val="Arial Narrow"/>
      <family val="2"/>
      <charset val="204"/>
    </font>
    <font>
      <b/>
      <sz val="14"/>
      <name val="Arial Narrow"/>
      <family val="2"/>
      <charset val="204"/>
    </font>
    <font>
      <sz val="14"/>
      <color rgb="FF333333"/>
      <name val="Arial Narrow"/>
      <family val="2"/>
      <charset val="204"/>
    </font>
    <font>
      <b/>
      <sz val="22"/>
      <name val="Arial Narrow"/>
      <family val="2"/>
      <charset val="204"/>
    </font>
    <font>
      <sz val="22"/>
      <name val="Arial Narrow"/>
      <family val="2"/>
      <charset val="204"/>
    </font>
    <font>
      <sz val="22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color theme="1"/>
      <name val="Arial Narrow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2"/>
      <name val="Calibri"/>
      <family val="2"/>
      <charset val="204"/>
      <scheme val="minor"/>
    </font>
    <font>
      <sz val="12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4" fillId="0" borderId="0"/>
  </cellStyleXfs>
  <cellXfs count="344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11" fillId="0" borderId="0" xfId="0" applyFont="1" applyFill="1"/>
    <xf numFmtId="0" fontId="11" fillId="2" borderId="0" xfId="0" applyFont="1" applyFill="1"/>
    <xf numFmtId="0" fontId="1" fillId="0" borderId="0" xfId="0" applyFont="1"/>
    <xf numFmtId="0" fontId="6" fillId="0" borderId="0" xfId="0" applyFont="1"/>
    <xf numFmtId="0" fontId="13" fillId="0" borderId="1" xfId="0" applyFont="1" applyFill="1" applyBorder="1" applyAlignment="1">
      <alignment horizontal="right" vertical="top" wrapText="1"/>
    </xf>
    <xf numFmtId="0" fontId="10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textRotation="90" wrapText="1"/>
    </xf>
    <xf numFmtId="0" fontId="17" fillId="0" borderId="1" xfId="0" applyNumberFormat="1" applyFont="1" applyFill="1" applyBorder="1"/>
    <xf numFmtId="0" fontId="17" fillId="2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0" fillId="0" borderId="0" xfId="0" applyBorder="1"/>
    <xf numFmtId="0" fontId="17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49" fontId="2" fillId="0" borderId="0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textRotation="90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2" fillId="0" borderId="0" xfId="0" applyFont="1" applyFill="1"/>
    <xf numFmtId="2" fontId="2" fillId="0" borderId="0" xfId="0" applyNumberFormat="1" applyFont="1" applyFill="1"/>
    <xf numFmtId="0" fontId="22" fillId="0" borderId="0" xfId="0" applyFont="1"/>
    <xf numFmtId="0" fontId="10" fillId="0" borderId="0" xfId="0" applyFont="1"/>
    <xf numFmtId="0" fontId="10" fillId="2" borderId="0" xfId="0" applyFont="1" applyFill="1" applyBorder="1"/>
    <xf numFmtId="0" fontId="14" fillId="2" borderId="0" xfId="0" applyFont="1" applyFill="1" applyBorder="1" applyAlignment="1"/>
    <xf numFmtId="0" fontId="11" fillId="2" borderId="0" xfId="0" applyFont="1" applyFill="1" applyBorder="1"/>
    <xf numFmtId="0" fontId="10" fillId="2" borderId="0" xfId="0" applyFont="1" applyFill="1"/>
    <xf numFmtId="0" fontId="11" fillId="2" borderId="0" xfId="0" applyFont="1" applyFill="1" applyBorder="1" applyAlignment="1">
      <alignment horizontal="left" vertical="top"/>
    </xf>
    <xf numFmtId="0" fontId="17" fillId="0" borderId="1" xfId="0" applyNumberFormat="1" applyFont="1" applyFill="1" applyBorder="1" applyAlignment="1">
      <alignment horizontal="right"/>
    </xf>
    <xf numFmtId="0" fontId="25" fillId="0" borderId="0" xfId="0" applyFont="1"/>
    <xf numFmtId="0" fontId="25" fillId="0" borderId="0" xfId="0" applyFont="1" applyFill="1"/>
    <xf numFmtId="0" fontId="25" fillId="2" borderId="0" xfId="0" applyFont="1" applyFill="1" applyBorder="1"/>
    <xf numFmtId="0" fontId="25" fillId="0" borderId="0" xfId="0" applyFont="1" applyFill="1" applyBorder="1"/>
    <xf numFmtId="0" fontId="6" fillId="2" borderId="0" xfId="0" applyFont="1" applyFill="1" applyBorder="1"/>
    <xf numFmtId="0" fontId="6" fillId="0" borderId="0" xfId="0" applyFont="1" applyFill="1" applyBorder="1"/>
    <xf numFmtId="0" fontId="6" fillId="2" borderId="0" xfId="0" applyFont="1" applyFill="1"/>
    <xf numFmtId="0" fontId="6" fillId="0" borderId="0" xfId="0" applyFont="1" applyFill="1"/>
    <xf numFmtId="0" fontId="6" fillId="0" borderId="4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2" fontId="6" fillId="0" borderId="0" xfId="0" applyNumberFormat="1" applyFont="1" applyFill="1"/>
    <xf numFmtId="0" fontId="17" fillId="0" borderId="0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7" fillId="0" borderId="6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27" fillId="2" borderId="1" xfId="0" applyFont="1" applyFill="1" applyBorder="1" applyAlignment="1">
      <alignment horizontal="center" vertical="center" wrapText="1"/>
    </xf>
    <xf numFmtId="0" fontId="11" fillId="3" borderId="3" xfId="0" applyFont="1" applyFill="1" applyBorder="1"/>
    <xf numFmtId="0" fontId="14" fillId="0" borderId="0" xfId="1" applyFont="1" applyFill="1" applyBorder="1"/>
    <xf numFmtId="0" fontId="28" fillId="2" borderId="0" xfId="0" applyFont="1" applyFill="1" applyBorder="1"/>
    <xf numFmtId="0" fontId="28" fillId="0" borderId="0" xfId="0" applyFont="1"/>
    <xf numFmtId="0" fontId="14" fillId="0" borderId="0" xfId="1" applyFont="1" applyBorder="1"/>
    <xf numFmtId="0" fontId="29" fillId="2" borderId="0" xfId="0" applyFont="1" applyFill="1" applyBorder="1" applyAlignment="1">
      <alignment horizontal="left" vertical="top"/>
    </xf>
    <xf numFmtId="0" fontId="6" fillId="0" borderId="6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0" xfId="0" applyFont="1" applyBorder="1"/>
    <xf numFmtId="0" fontId="17" fillId="0" borderId="0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0" xfId="2" applyFont="1"/>
    <xf numFmtId="0" fontId="11" fillId="0" borderId="0" xfId="0" applyFont="1"/>
    <xf numFmtId="0" fontId="30" fillId="0" borderId="0" xfId="2" applyFont="1" applyAlignment="1"/>
    <xf numFmtId="0" fontId="30" fillId="0" borderId="0" xfId="1" applyFont="1" applyFill="1" applyAlignment="1">
      <alignment horizontal="left"/>
    </xf>
    <xf numFmtId="0" fontId="17" fillId="0" borderId="0" xfId="2" applyFont="1" applyBorder="1"/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/>
    </xf>
    <xf numFmtId="0" fontId="17" fillId="0" borderId="1" xfId="2" applyFont="1" applyFill="1" applyBorder="1"/>
    <xf numFmtId="0" fontId="31" fillId="0" borderId="1" xfId="1" applyFont="1" applyFill="1" applyBorder="1"/>
    <xf numFmtId="49" fontId="17" fillId="0" borderId="1" xfId="2" applyNumberFormat="1" applyFont="1" applyFill="1" applyBorder="1" applyAlignment="1">
      <alignment horizontal="center"/>
    </xf>
    <xf numFmtId="0" fontId="17" fillId="0" borderId="1" xfId="2" applyFont="1" applyBorder="1" applyAlignment="1">
      <alignment horizontal="right" vertical="center" wrapText="1"/>
    </xf>
    <xf numFmtId="0" fontId="12" fillId="0" borderId="0" xfId="2" applyFont="1" applyFill="1" applyAlignment="1">
      <alignment horizontal="center" vertical="center"/>
    </xf>
    <xf numFmtId="0" fontId="9" fillId="0" borderId="0" xfId="1" applyFont="1" applyFill="1"/>
    <xf numFmtId="0" fontId="7" fillId="0" borderId="0" xfId="0" applyFont="1" applyAlignment="1">
      <alignment horizontal="left" vertical="top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9" fillId="0" borderId="0" xfId="2" applyFont="1" applyFill="1"/>
    <xf numFmtId="0" fontId="12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Border="1"/>
    <xf numFmtId="0" fontId="12" fillId="0" borderId="1" xfId="2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vertical="top"/>
    </xf>
    <xf numFmtId="0" fontId="12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/>
    </xf>
    <xf numFmtId="49" fontId="12" fillId="0" borderId="1" xfId="2" applyNumberFormat="1" applyFont="1" applyFill="1" applyBorder="1" applyAlignment="1">
      <alignment horizontal="center"/>
    </xf>
    <xf numFmtId="0" fontId="12" fillId="0" borderId="1" xfId="2" applyFont="1" applyFill="1" applyBorder="1" applyAlignment="1">
      <alignment horizontal="left"/>
    </xf>
    <xf numFmtId="0" fontId="12" fillId="0" borderId="1" xfId="2" applyFont="1" applyFill="1" applyBorder="1"/>
    <xf numFmtId="49" fontId="12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vertical="center" wrapText="1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wrapText="1"/>
    </xf>
    <xf numFmtId="0" fontId="9" fillId="2" borderId="0" xfId="2" applyFont="1" applyFill="1" applyAlignment="1"/>
    <xf numFmtId="0" fontId="9" fillId="0" borderId="0" xfId="2" applyFont="1" applyFill="1" applyAlignment="1"/>
    <xf numFmtId="0" fontId="9" fillId="2" borderId="0" xfId="2" applyFont="1" applyFill="1"/>
    <xf numFmtId="0" fontId="12" fillId="0" borderId="1" xfId="2" applyFont="1" applyFill="1" applyBorder="1" applyAlignment="1">
      <alignment horizontal="right" vertical="center" wrapText="1"/>
    </xf>
    <xf numFmtId="17" fontId="12" fillId="0" borderId="1" xfId="2" applyNumberFormat="1" applyFont="1" applyFill="1" applyBorder="1" applyAlignment="1">
      <alignment horizontal="left"/>
    </xf>
    <xf numFmtId="49" fontId="12" fillId="0" borderId="1" xfId="2" applyNumberFormat="1" applyFont="1" applyFill="1" applyBorder="1" applyAlignment="1">
      <alignment horizontal="left"/>
    </xf>
    <xf numFmtId="0" fontId="12" fillId="0" borderId="1" xfId="2" applyFont="1" applyFill="1" applyBorder="1" applyAlignment="1">
      <alignment horizontal="left" vertical="center"/>
    </xf>
    <xf numFmtId="17" fontId="12" fillId="0" borderId="1" xfId="2" applyNumberFormat="1" applyFont="1" applyFill="1" applyBorder="1" applyAlignment="1">
      <alignment vertical="center" wrapText="1"/>
    </xf>
    <xf numFmtId="0" fontId="33" fillId="0" borderId="0" xfId="0" applyFont="1"/>
    <xf numFmtId="0" fontId="34" fillId="0" borderId="0" xfId="0" applyFont="1"/>
    <xf numFmtId="0" fontId="32" fillId="0" borderId="0" xfId="1" applyFont="1" applyFill="1"/>
    <xf numFmtId="0" fontId="14" fillId="0" borderId="0" xfId="1" applyFont="1"/>
    <xf numFmtId="0" fontId="14" fillId="0" borderId="0" xfId="1" applyFont="1" applyFill="1"/>
    <xf numFmtId="0" fontId="15" fillId="0" borderId="0" xfId="2" applyFont="1" applyFill="1" applyAlignment="1">
      <alignment wrapText="1"/>
    </xf>
    <xf numFmtId="0" fontId="14" fillId="0" borderId="0" xfId="1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6" fillId="0" borderId="4" xfId="0" applyFont="1" applyFill="1" applyBorder="1" applyAlignment="1">
      <alignment horizontal="center" vertical="center" textRotation="90"/>
    </xf>
    <xf numFmtId="0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 wrapText="1"/>
    </xf>
    <xf numFmtId="0" fontId="2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right"/>
    </xf>
    <xf numFmtId="0" fontId="17" fillId="2" borderId="7" xfId="0" applyFont="1" applyFill="1" applyBorder="1"/>
    <xf numFmtId="0" fontId="6" fillId="5" borderId="6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7" fillId="5" borderId="6" xfId="0" applyNumberFormat="1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6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/>
    </xf>
    <xf numFmtId="0" fontId="17" fillId="2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7" fillId="3" borderId="4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6" fillId="5" borderId="6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/>
    <xf numFmtId="0" fontId="6" fillId="6" borderId="6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6" fillId="6" borderId="6" xfId="0" applyNumberFormat="1" applyFont="1" applyFill="1" applyBorder="1" applyAlignment="1">
      <alignment horizontal="left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7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vertical="center" wrapText="1"/>
    </xf>
    <xf numFmtId="0" fontId="12" fillId="5" borderId="1" xfId="2" applyFont="1" applyFill="1" applyBorder="1"/>
    <xf numFmtId="0" fontId="12" fillId="5" borderId="1" xfId="2" applyFont="1" applyFill="1" applyBorder="1" applyAlignment="1">
      <alignment horizontal="center" vertical="top"/>
    </xf>
    <xf numFmtId="0" fontId="12" fillId="5" borderId="1" xfId="2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/>
    </xf>
    <xf numFmtId="0" fontId="9" fillId="5" borderId="0" xfId="2" applyFont="1" applyFill="1" applyAlignment="1">
      <alignment wrapText="1"/>
    </xf>
    <xf numFmtId="0" fontId="12" fillId="5" borderId="0" xfId="2" applyFont="1" applyFill="1" applyBorder="1" applyAlignment="1">
      <alignment wrapText="1"/>
    </xf>
    <xf numFmtId="0" fontId="4" fillId="5" borderId="0" xfId="2" applyFont="1" applyFill="1" applyAlignment="1">
      <alignment wrapText="1"/>
    </xf>
    <xf numFmtId="0" fontId="1" fillId="5" borderId="0" xfId="0" applyFont="1" applyFill="1"/>
    <xf numFmtId="0" fontId="12" fillId="3" borderId="1" xfId="2" applyFont="1" applyFill="1" applyBorder="1" applyAlignment="1">
      <alignment horizontal="center"/>
    </xf>
    <xf numFmtId="0" fontId="9" fillId="5" borderId="0" xfId="2" applyFont="1" applyFill="1"/>
    <xf numFmtId="0" fontId="12" fillId="5" borderId="0" xfId="2" applyFont="1" applyFill="1"/>
    <xf numFmtId="0" fontId="14" fillId="5" borderId="0" xfId="1" applyFont="1" applyFill="1"/>
    <xf numFmtId="0" fontId="14" fillId="5" borderId="0" xfId="1" applyFont="1" applyFill="1" applyAlignment="1">
      <alignment horizontal="left"/>
    </xf>
    <xf numFmtId="0" fontId="9" fillId="5" borderId="0" xfId="2" applyFont="1" applyFill="1" applyAlignment="1"/>
    <xf numFmtId="0" fontId="12" fillId="5" borderId="0" xfId="2" applyFont="1" applyFill="1" applyBorder="1"/>
    <xf numFmtId="0" fontId="12" fillId="5" borderId="1" xfId="2" applyFont="1" applyFill="1" applyBorder="1" applyAlignment="1">
      <alignment horizontal="right" vertical="center" wrapText="1"/>
    </xf>
    <xf numFmtId="0" fontId="9" fillId="5" borderId="0" xfId="1" applyFont="1" applyFill="1"/>
    <xf numFmtId="0" fontId="12" fillId="5" borderId="0" xfId="2" applyFont="1" applyFill="1" applyBorder="1" applyAlignment="1">
      <alignment horizontal="center" vertical="top"/>
    </xf>
    <xf numFmtId="0" fontId="12" fillId="5" borderId="0" xfId="2" applyFont="1" applyFill="1" applyBorder="1" applyAlignment="1">
      <alignment horizontal="right" vertical="center" wrapText="1"/>
    </xf>
    <xf numFmtId="0" fontId="4" fillId="5" borderId="0" xfId="2" applyFont="1" applyFill="1" applyAlignment="1"/>
    <xf numFmtId="0" fontId="32" fillId="5" borderId="0" xfId="2" applyFont="1" applyFill="1" applyAlignment="1">
      <alignment horizontal="center" vertical="center" wrapText="1"/>
    </xf>
    <xf numFmtId="0" fontId="0" fillId="0" borderId="0" xfId="0"/>
    <xf numFmtId="0" fontId="10" fillId="0" borderId="0" xfId="0" applyFont="1" applyFill="1"/>
    <xf numFmtId="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/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/>
    <xf numFmtId="0" fontId="10" fillId="0" borderId="0" xfId="0" applyFont="1" applyFill="1"/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0" fontId="37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/>
    <xf numFmtId="0" fontId="10" fillId="0" borderId="0" xfId="0" applyFont="1" applyFill="1"/>
    <xf numFmtId="49" fontId="2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49" fontId="17" fillId="0" borderId="1" xfId="0" applyNumberFormat="1" applyFont="1" applyFill="1" applyBorder="1"/>
    <xf numFmtId="0" fontId="6" fillId="0" borderId="1" xfId="0" applyFont="1" applyFill="1" applyBorder="1"/>
    <xf numFmtId="0" fontId="17" fillId="0" borderId="1" xfId="0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top" wrapText="1"/>
    </xf>
    <xf numFmtId="0" fontId="39" fillId="0" borderId="0" xfId="0" applyFont="1" applyFill="1"/>
    <xf numFmtId="0" fontId="20" fillId="0" borderId="0" xfId="0" applyFont="1" applyFill="1"/>
    <xf numFmtId="0" fontId="40" fillId="0" borderId="0" xfId="0" applyFont="1" applyAlignment="1">
      <alignment vertical="center" wrapText="1"/>
    </xf>
    <xf numFmtId="0" fontId="39" fillId="0" borderId="0" xfId="0" applyFont="1" applyFill="1" applyBorder="1"/>
    <xf numFmtId="0" fontId="20" fillId="0" borderId="0" xfId="0" applyFont="1"/>
    <xf numFmtId="0" fontId="17" fillId="0" borderId="0" xfId="0" applyNumberFormat="1" applyFont="1" applyFill="1" applyBorder="1" applyAlignment="1">
      <alignment horizontal="left" vertical="center" wrapText="1"/>
    </xf>
    <xf numFmtId="0" fontId="39" fillId="0" borderId="0" xfId="0" applyFont="1"/>
    <xf numFmtId="0" fontId="41" fillId="0" borderId="0" xfId="0" applyFont="1"/>
    <xf numFmtId="0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17" fillId="2" borderId="4" xfId="0" applyFont="1" applyFill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 textRotation="90" wrapText="1"/>
    </xf>
    <xf numFmtId="0" fontId="17" fillId="2" borderId="5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26" fillId="0" borderId="1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textRotation="90" wrapText="1"/>
    </xf>
    <xf numFmtId="0" fontId="26" fillId="0" borderId="2" xfId="0" applyFont="1" applyFill="1" applyBorder="1" applyAlignment="1">
      <alignment horizontal="center" vertical="center" textRotation="90" wrapText="1"/>
    </xf>
    <xf numFmtId="0" fontId="17" fillId="0" borderId="1" xfId="2" applyFont="1" applyBorder="1" applyAlignment="1">
      <alignment horizontal="center" vertical="center" wrapText="1"/>
    </xf>
    <xf numFmtId="0" fontId="14" fillId="0" borderId="0" xfId="2" applyFont="1" applyAlignment="1">
      <alignment horizontal="center"/>
    </xf>
    <xf numFmtId="0" fontId="17" fillId="0" borderId="1" xfId="2" applyFont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7" fillId="0" borderId="1" xfId="2" applyFont="1" applyBorder="1" applyAlignment="1">
      <alignment horizontal="right" vertical="center" wrapText="1"/>
    </xf>
    <xf numFmtId="0" fontId="14" fillId="0" borderId="0" xfId="2" applyFont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32" fillId="0" borderId="0" xfId="2" applyFont="1" applyFill="1" applyAlignment="1">
      <alignment horizontal="center"/>
    </xf>
    <xf numFmtId="0" fontId="4" fillId="0" borderId="0" xfId="2" applyFont="1" applyFill="1" applyAlignment="1"/>
    <xf numFmtId="0" fontId="32" fillId="0" borderId="0" xfId="2" applyFont="1" applyFill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78442</xdr:colOff>
      <xdr:row>0</xdr:row>
      <xdr:rowOff>56029</xdr:rowOff>
    </xdr:from>
    <xdr:ext cx="184731" cy="1219436"/>
    <xdr:sp macro="" textlink="">
      <xdr:nvSpPr>
        <xdr:cNvPr id="2" name="TextBox 1"/>
        <xdr:cNvSpPr txBox="1"/>
      </xdr:nvSpPr>
      <xdr:spPr>
        <a:xfrm>
          <a:off x="373717" y="56029"/>
          <a:ext cx="184731" cy="12194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72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U74"/>
  <sheetViews>
    <sheetView zoomScale="55" zoomScaleNormal="55" workbookViewId="0">
      <selection activeCell="G16" sqref="G16:H29"/>
    </sheetView>
  </sheetViews>
  <sheetFormatPr defaultRowHeight="18.75" x14ac:dyDescent="0.3"/>
  <cols>
    <col min="1" max="1" width="4.28515625" style="39" customWidth="1"/>
    <col min="2" max="2" width="5.7109375" style="40" customWidth="1"/>
    <col min="3" max="3" width="10.5703125" style="39" hidden="1" customWidth="1"/>
    <col min="4" max="4" width="9.5703125" style="31" customWidth="1"/>
    <col min="5" max="5" width="0" style="4" hidden="1" customWidth="1"/>
    <col min="6" max="6" width="56.42578125" customWidth="1"/>
    <col min="7" max="7" width="6.140625" customWidth="1"/>
    <col min="8" max="8" width="6.42578125" style="32" customWidth="1"/>
    <col min="9" max="9" width="6.42578125" style="32" hidden="1" customWidth="1"/>
    <col min="10" max="11" width="6" style="32" hidden="1" customWidth="1"/>
    <col min="12" max="12" width="5.5703125" style="32" customWidth="1"/>
    <col min="13" max="13" width="7.140625" style="32" customWidth="1"/>
    <col min="14" max="14" width="6" style="32" customWidth="1"/>
    <col min="15" max="15" width="5.5703125" style="32" customWidth="1"/>
    <col min="16" max="16" width="5.5703125" style="32" hidden="1" customWidth="1"/>
    <col min="17" max="17" width="7.42578125" style="32" hidden="1" customWidth="1"/>
    <col min="18" max="21" width="5.5703125" style="32" customWidth="1"/>
    <col min="22" max="24" width="4.5703125" style="32" hidden="1" customWidth="1"/>
    <col min="25" max="28" width="5.5703125" style="32" customWidth="1"/>
    <col min="29" max="29" width="5.5703125" style="32" hidden="1" customWidth="1"/>
    <col min="30" max="30" width="7.42578125" style="32" hidden="1" customWidth="1"/>
    <col min="31" max="33" width="5.5703125" style="32" customWidth="1"/>
    <col min="34" max="34" width="7.42578125" style="32" hidden="1" customWidth="1"/>
    <col min="35" max="36" width="5.5703125" style="32" customWidth="1"/>
    <col min="37" max="37" width="6.85546875" style="32" customWidth="1"/>
    <col min="38" max="38" width="5.5703125" style="32" customWidth="1"/>
    <col min="39" max="39" width="6.5703125" style="32" customWidth="1"/>
  </cols>
  <sheetData>
    <row r="1" spans="1:41" ht="18.75" customHeight="1" x14ac:dyDescent="0.35">
      <c r="A1" s="41"/>
      <c r="B1" s="42"/>
      <c r="C1" s="41"/>
      <c r="D1" s="22"/>
      <c r="E1" s="1"/>
      <c r="F1" s="1"/>
      <c r="G1" s="1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66" t="s">
        <v>6</v>
      </c>
      <c r="AE1" s="67"/>
      <c r="AF1" s="67"/>
      <c r="AG1" s="67"/>
      <c r="AH1" s="68"/>
      <c r="AI1" s="68"/>
      <c r="AJ1" s="68"/>
      <c r="AM1" s="33"/>
    </row>
    <row r="2" spans="1:41" ht="20.25" x14ac:dyDescent="0.3">
      <c r="A2" s="41"/>
      <c r="B2" s="42"/>
      <c r="C2" s="41"/>
      <c r="D2" s="22"/>
      <c r="E2" s="1"/>
      <c r="F2" s="1"/>
      <c r="G2" s="1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299" t="s">
        <v>285</v>
      </c>
      <c r="AE2" s="299"/>
      <c r="AF2" s="299"/>
      <c r="AG2" s="299"/>
      <c r="AH2" s="299"/>
      <c r="AI2" s="299"/>
      <c r="AJ2" s="299"/>
      <c r="AK2" s="299"/>
      <c r="AM2" s="33"/>
    </row>
    <row r="3" spans="1:41" ht="21" x14ac:dyDescent="0.35">
      <c r="A3" s="302" t="s">
        <v>286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131"/>
      <c r="AD3" s="69" t="s">
        <v>290</v>
      </c>
      <c r="AE3" s="67"/>
      <c r="AF3" s="67"/>
      <c r="AG3" s="67"/>
      <c r="AH3" s="68"/>
      <c r="AI3" s="68"/>
      <c r="AJ3" s="68"/>
      <c r="AM3" s="33"/>
    </row>
    <row r="4" spans="1:41" ht="18" customHeight="1" x14ac:dyDescent="0.35">
      <c r="A4" s="303" t="s">
        <v>8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132"/>
      <c r="AD4" s="66" t="s">
        <v>7</v>
      </c>
      <c r="AE4" s="34"/>
      <c r="AF4" s="67"/>
      <c r="AG4" s="61"/>
      <c r="AH4" s="68"/>
      <c r="AI4" s="68"/>
      <c r="AJ4" s="68"/>
      <c r="AM4" s="33"/>
    </row>
    <row r="5" spans="1:41" x14ac:dyDescent="0.3">
      <c r="A5" s="43"/>
      <c r="B5" s="44"/>
      <c r="C5" s="43"/>
      <c r="D5" s="23"/>
      <c r="E5" s="2"/>
      <c r="F5" s="2"/>
      <c r="G5" s="2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3"/>
      <c r="AL5" s="35"/>
      <c r="AM5" s="33"/>
    </row>
    <row r="6" spans="1:41" ht="18" x14ac:dyDescent="0.25">
      <c r="A6" s="304" t="s">
        <v>9</v>
      </c>
      <c r="B6" s="300" t="s">
        <v>10</v>
      </c>
      <c r="C6" s="305" t="s">
        <v>11</v>
      </c>
      <c r="D6" s="306" t="s">
        <v>12</v>
      </c>
      <c r="E6" s="307" t="s">
        <v>13</v>
      </c>
      <c r="F6" s="301" t="s">
        <v>14</v>
      </c>
      <c r="G6" s="285" t="s">
        <v>15</v>
      </c>
      <c r="H6" s="286"/>
      <c r="I6" s="286"/>
      <c r="J6" s="286"/>
      <c r="K6" s="286"/>
      <c r="L6" s="286"/>
      <c r="M6" s="287"/>
      <c r="N6" s="285" t="s">
        <v>16</v>
      </c>
      <c r="O6" s="286"/>
      <c r="P6" s="286"/>
      <c r="Q6" s="286"/>
      <c r="R6" s="286"/>
      <c r="S6" s="287"/>
      <c r="T6" s="285" t="s">
        <v>17</v>
      </c>
      <c r="U6" s="286"/>
      <c r="V6" s="286"/>
      <c r="W6" s="286"/>
      <c r="X6" s="286"/>
      <c r="Y6" s="286"/>
      <c r="Z6" s="287"/>
      <c r="AA6" s="285" t="s">
        <v>18</v>
      </c>
      <c r="AB6" s="286"/>
      <c r="AC6" s="286"/>
      <c r="AD6" s="286"/>
      <c r="AE6" s="286"/>
      <c r="AF6" s="287"/>
      <c r="AG6" s="285" t="s">
        <v>19</v>
      </c>
      <c r="AH6" s="286"/>
      <c r="AI6" s="286"/>
      <c r="AJ6" s="287"/>
      <c r="AK6" s="295" t="s">
        <v>274</v>
      </c>
      <c r="AL6" s="295"/>
      <c r="AM6" s="295"/>
    </row>
    <row r="7" spans="1:41" ht="18" customHeight="1" x14ac:dyDescent="0.25">
      <c r="A7" s="304"/>
      <c r="B7" s="300"/>
      <c r="C7" s="305"/>
      <c r="D7" s="306"/>
      <c r="E7" s="307"/>
      <c r="F7" s="301"/>
      <c r="G7" s="288" t="s">
        <v>453</v>
      </c>
      <c r="H7" s="295" t="s">
        <v>272</v>
      </c>
      <c r="I7" s="295"/>
      <c r="J7" s="295"/>
      <c r="K7" s="295"/>
      <c r="L7" s="294" t="s">
        <v>273</v>
      </c>
      <c r="M7" s="294" t="s">
        <v>20</v>
      </c>
      <c r="N7" s="291" t="str">
        <f>G7</f>
        <v>корр. к 2018</v>
      </c>
      <c r="O7" s="295" t="s">
        <v>272</v>
      </c>
      <c r="P7" s="295"/>
      <c r="Q7" s="295"/>
      <c r="R7" s="291" t="s">
        <v>273</v>
      </c>
      <c r="S7" s="291" t="s">
        <v>20</v>
      </c>
      <c r="T7" s="291" t="str">
        <f>G7</f>
        <v>корр. к 2018</v>
      </c>
      <c r="U7" s="295" t="s">
        <v>272</v>
      </c>
      <c r="V7" s="295"/>
      <c r="W7" s="295"/>
      <c r="X7" s="295"/>
      <c r="Y7" s="291" t="s">
        <v>273</v>
      </c>
      <c r="Z7" s="291" t="s">
        <v>20</v>
      </c>
      <c r="AA7" s="291" t="str">
        <f>G7</f>
        <v>корр. к 2018</v>
      </c>
      <c r="AB7" s="285" t="s">
        <v>272</v>
      </c>
      <c r="AC7" s="286"/>
      <c r="AD7" s="287"/>
      <c r="AE7" s="291" t="s">
        <v>273</v>
      </c>
      <c r="AF7" s="291" t="s">
        <v>20</v>
      </c>
      <c r="AG7" s="291" t="s">
        <v>272</v>
      </c>
      <c r="AH7" s="130"/>
      <c r="AI7" s="291" t="s">
        <v>273</v>
      </c>
      <c r="AJ7" s="291" t="s">
        <v>20</v>
      </c>
      <c r="AK7" s="291" t="str">
        <f>H8</f>
        <v>всего</v>
      </c>
      <c r="AL7" s="291" t="str">
        <f>L7</f>
        <v>Договор**</v>
      </c>
      <c r="AM7" s="291" t="s">
        <v>20</v>
      </c>
    </row>
    <row r="8" spans="1:41" ht="25.5" customHeight="1" x14ac:dyDescent="0.25">
      <c r="A8" s="304"/>
      <c r="B8" s="300"/>
      <c r="C8" s="305"/>
      <c r="D8" s="306"/>
      <c r="E8" s="307"/>
      <c r="F8" s="301"/>
      <c r="G8" s="289"/>
      <c r="H8" s="294" t="s">
        <v>161</v>
      </c>
      <c r="I8" s="298" t="s">
        <v>287</v>
      </c>
      <c r="J8" s="298"/>
      <c r="K8" s="298"/>
      <c r="L8" s="294"/>
      <c r="M8" s="294"/>
      <c r="N8" s="292"/>
      <c r="O8" s="294" t="s">
        <v>161</v>
      </c>
      <c r="P8" s="296" t="s">
        <v>287</v>
      </c>
      <c r="Q8" s="297"/>
      <c r="R8" s="292"/>
      <c r="S8" s="292"/>
      <c r="T8" s="292"/>
      <c r="U8" s="294" t="s">
        <v>161</v>
      </c>
      <c r="V8" s="298" t="s">
        <v>287</v>
      </c>
      <c r="W8" s="298"/>
      <c r="X8" s="298"/>
      <c r="Y8" s="292"/>
      <c r="Z8" s="292"/>
      <c r="AA8" s="292"/>
      <c r="AB8" s="291" t="s">
        <v>161</v>
      </c>
      <c r="AC8" s="296" t="s">
        <v>287</v>
      </c>
      <c r="AD8" s="297"/>
      <c r="AE8" s="292"/>
      <c r="AF8" s="292"/>
      <c r="AG8" s="292"/>
      <c r="AH8" s="64" t="s">
        <v>287</v>
      </c>
      <c r="AI8" s="292"/>
      <c r="AJ8" s="292"/>
      <c r="AK8" s="292"/>
      <c r="AL8" s="292"/>
      <c r="AM8" s="292"/>
    </row>
    <row r="9" spans="1:41" ht="58.5" x14ac:dyDescent="0.25">
      <c r="A9" s="304"/>
      <c r="B9" s="300"/>
      <c r="C9" s="305"/>
      <c r="D9" s="306"/>
      <c r="E9" s="307"/>
      <c r="F9" s="301"/>
      <c r="G9" s="290"/>
      <c r="H9" s="294"/>
      <c r="I9" s="63" t="s">
        <v>450</v>
      </c>
      <c r="J9" s="63" t="s">
        <v>288</v>
      </c>
      <c r="K9" s="63" t="s">
        <v>446</v>
      </c>
      <c r="L9" s="294"/>
      <c r="M9" s="294"/>
      <c r="N9" s="293"/>
      <c r="O9" s="294"/>
      <c r="P9" s="63" t="s">
        <v>450</v>
      </c>
      <c r="Q9" s="63" t="s">
        <v>288</v>
      </c>
      <c r="R9" s="293"/>
      <c r="S9" s="293"/>
      <c r="T9" s="293"/>
      <c r="U9" s="294"/>
      <c r="V9" s="63" t="s">
        <v>450</v>
      </c>
      <c r="W9" s="63" t="s">
        <v>288</v>
      </c>
      <c r="X9" s="63" t="s">
        <v>446</v>
      </c>
      <c r="Y9" s="293"/>
      <c r="Z9" s="293"/>
      <c r="AA9" s="293"/>
      <c r="AB9" s="293"/>
      <c r="AC9" s="63" t="s">
        <v>450</v>
      </c>
      <c r="AD9" s="63" t="s">
        <v>288</v>
      </c>
      <c r="AE9" s="293"/>
      <c r="AF9" s="293"/>
      <c r="AG9" s="293"/>
      <c r="AH9" s="63" t="s">
        <v>288</v>
      </c>
      <c r="AI9" s="293"/>
      <c r="AJ9" s="293"/>
      <c r="AK9" s="293"/>
      <c r="AL9" s="293"/>
      <c r="AM9" s="293"/>
    </row>
    <row r="10" spans="1:41" ht="18" x14ac:dyDescent="0.25">
      <c r="A10" s="304"/>
      <c r="B10" s="300"/>
      <c r="C10" s="305"/>
      <c r="D10" s="306"/>
      <c r="E10" s="307"/>
      <c r="F10" s="13" t="s">
        <v>21</v>
      </c>
      <c r="G10" s="193">
        <f t="shared" ref="G10:L10" si="0">SUM(G13:G64)</f>
        <v>138</v>
      </c>
      <c r="H10" s="16">
        <f t="shared" si="0"/>
        <v>1667</v>
      </c>
      <c r="I10" s="16">
        <f t="shared" si="0"/>
        <v>1370</v>
      </c>
      <c r="J10" s="16">
        <f t="shared" si="0"/>
        <v>166</v>
      </c>
      <c r="K10" s="16">
        <f t="shared" si="0"/>
        <v>40</v>
      </c>
      <c r="L10" s="16">
        <f t="shared" si="0"/>
        <v>783</v>
      </c>
      <c r="M10" s="38">
        <f>H10+L10</f>
        <v>2450</v>
      </c>
      <c r="N10" s="193">
        <f t="shared" ref="N10:AN10" si="1">SUM(N13:N64)</f>
        <v>-12</v>
      </c>
      <c r="O10" s="16">
        <f t="shared" si="1"/>
        <v>18</v>
      </c>
      <c r="P10" s="16">
        <f t="shared" si="1"/>
        <v>16</v>
      </c>
      <c r="Q10" s="16">
        <f t="shared" si="1"/>
        <v>2</v>
      </c>
      <c r="R10" s="16">
        <f t="shared" si="1"/>
        <v>12</v>
      </c>
      <c r="S10" s="16">
        <f t="shared" si="1"/>
        <v>30</v>
      </c>
      <c r="T10" s="193">
        <f t="shared" si="1"/>
        <v>-19</v>
      </c>
      <c r="U10" s="16">
        <f t="shared" si="1"/>
        <v>43</v>
      </c>
      <c r="V10" s="16">
        <f t="shared" si="1"/>
        <v>37</v>
      </c>
      <c r="W10" s="16">
        <f t="shared" si="1"/>
        <v>5</v>
      </c>
      <c r="X10" s="16">
        <f t="shared" si="1"/>
        <v>1</v>
      </c>
      <c r="Y10" s="16">
        <f t="shared" si="1"/>
        <v>17</v>
      </c>
      <c r="Z10" s="16">
        <f t="shared" si="1"/>
        <v>60</v>
      </c>
      <c r="AA10" s="193">
        <f t="shared" si="1"/>
        <v>8</v>
      </c>
      <c r="AB10" s="16">
        <f t="shared" si="1"/>
        <v>38</v>
      </c>
      <c r="AC10" s="16">
        <f t="shared" si="1"/>
        <v>35</v>
      </c>
      <c r="AD10" s="16">
        <f t="shared" si="1"/>
        <v>3</v>
      </c>
      <c r="AE10" s="16">
        <f t="shared" si="1"/>
        <v>17</v>
      </c>
      <c r="AF10" s="16">
        <f t="shared" si="1"/>
        <v>55</v>
      </c>
      <c r="AG10" s="16">
        <f t="shared" si="1"/>
        <v>13</v>
      </c>
      <c r="AH10" s="16">
        <f t="shared" si="1"/>
        <v>0</v>
      </c>
      <c r="AI10" s="16">
        <f t="shared" si="1"/>
        <v>17</v>
      </c>
      <c r="AJ10" s="16">
        <f t="shared" si="1"/>
        <v>30</v>
      </c>
      <c r="AK10" s="16">
        <f t="shared" si="1"/>
        <v>1779</v>
      </c>
      <c r="AL10" s="16">
        <f t="shared" si="1"/>
        <v>846</v>
      </c>
      <c r="AM10" s="16">
        <f t="shared" si="1"/>
        <v>2625</v>
      </c>
      <c r="AN10" s="19">
        <f t="shared" si="1"/>
        <v>1321</v>
      </c>
    </row>
    <row r="11" spans="1:41" ht="18" hidden="1" x14ac:dyDescent="0.25">
      <c r="A11" s="11"/>
      <c r="B11" s="47"/>
      <c r="C11" s="12"/>
      <c r="D11" s="24"/>
      <c r="E11" s="14"/>
      <c r="F11" s="13"/>
      <c r="G11" s="13"/>
      <c r="H11" s="16"/>
      <c r="I11" s="16"/>
      <c r="J11" s="16"/>
      <c r="K11" s="16"/>
      <c r="L11" s="16"/>
      <c r="M11" s="38">
        <f t="shared" ref="M11" si="2">H11+L11</f>
        <v>0</v>
      </c>
      <c r="N11" s="38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41" ht="18" x14ac:dyDescent="0.25">
      <c r="A12" s="142"/>
      <c r="B12" s="137"/>
      <c r="C12" s="139"/>
      <c r="D12" s="140"/>
      <c r="E12" s="141"/>
      <c r="F12" s="161"/>
      <c r="G12" s="161"/>
      <c r="H12" s="16"/>
      <c r="I12" s="16"/>
      <c r="J12" s="16"/>
      <c r="K12" s="16"/>
      <c r="L12" s="16"/>
      <c r="M12" s="38"/>
      <c r="N12" s="38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2"/>
      <c r="AH12" s="162"/>
      <c r="AI12" s="16"/>
      <c r="AJ12" s="16"/>
      <c r="AK12" s="16"/>
      <c r="AL12" s="16"/>
      <c r="AM12" s="16"/>
    </row>
    <row r="13" spans="1:41" ht="18" x14ac:dyDescent="0.25">
      <c r="A13" s="48">
        <v>2</v>
      </c>
      <c r="B13" s="288" t="s">
        <v>76</v>
      </c>
      <c r="C13" s="55" t="s">
        <v>77</v>
      </c>
      <c r="D13" s="25" t="s">
        <v>78</v>
      </c>
      <c r="E13" s="147" t="s">
        <v>79</v>
      </c>
      <c r="F13" s="57" t="s">
        <v>80</v>
      </c>
      <c r="G13" s="173">
        <v>1</v>
      </c>
      <c r="H13" s="174">
        <v>26</v>
      </c>
      <c r="I13" s="175">
        <f t="shared" ref="I13:I22" si="3">H13-J13-K13</f>
        <v>23</v>
      </c>
      <c r="J13" s="174">
        <f t="shared" ref="J13:J22" si="4">ROUNDUP((H13*0.1),0)</f>
        <v>3</v>
      </c>
      <c r="K13" s="174">
        <v>0</v>
      </c>
      <c r="L13" s="174">
        <v>4</v>
      </c>
      <c r="M13" s="174">
        <f t="shared" ref="M13:M22" si="5">H13+L13</f>
        <v>30</v>
      </c>
      <c r="N13" s="18"/>
      <c r="O13" s="18"/>
      <c r="P13" s="18"/>
      <c r="Q13" s="18"/>
      <c r="R13" s="18"/>
      <c r="S13" s="18"/>
      <c r="T13" s="18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6"/>
      <c r="AH13" s="176"/>
      <c r="AI13" s="171"/>
      <c r="AJ13" s="171"/>
      <c r="AK13" s="158">
        <f t="shared" ref="AK13:AK22" si="6">H13+O13+U13+AB13+AG13</f>
        <v>26</v>
      </c>
      <c r="AL13" s="158">
        <f t="shared" ref="AL13:AL22" si="7">L13+R13+Y13+AE13+AI13</f>
        <v>4</v>
      </c>
      <c r="AM13" s="158">
        <f t="shared" ref="AM13:AM22" si="8">M13+S13+Z13+AF13+AJ13</f>
        <v>30</v>
      </c>
      <c r="AN13">
        <v>25</v>
      </c>
    </row>
    <row r="14" spans="1:41" ht="18" hidden="1" x14ac:dyDescent="0.25">
      <c r="A14" s="48">
        <v>3</v>
      </c>
      <c r="B14" s="289"/>
      <c r="C14" s="55" t="s">
        <v>81</v>
      </c>
      <c r="D14" s="25" t="s">
        <v>82</v>
      </c>
      <c r="E14" s="147" t="s">
        <v>83</v>
      </c>
      <c r="F14" s="57" t="s">
        <v>84</v>
      </c>
      <c r="G14" s="173">
        <v>11</v>
      </c>
      <c r="H14" s="18">
        <v>30</v>
      </c>
      <c r="I14" s="158">
        <f t="shared" si="3"/>
        <v>26</v>
      </c>
      <c r="J14" s="18">
        <f t="shared" si="4"/>
        <v>3</v>
      </c>
      <c r="K14" s="18">
        <v>1</v>
      </c>
      <c r="L14" s="18">
        <v>30</v>
      </c>
      <c r="M14" s="18">
        <f t="shared" si="5"/>
        <v>60</v>
      </c>
      <c r="N14" s="18"/>
      <c r="O14" s="18"/>
      <c r="P14" s="18"/>
      <c r="Q14" s="18"/>
      <c r="R14" s="18"/>
      <c r="S14" s="18"/>
      <c r="T14" s="18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6"/>
      <c r="AH14" s="176"/>
      <c r="AI14" s="171"/>
      <c r="AJ14" s="171"/>
      <c r="AK14" s="158">
        <f t="shared" si="6"/>
        <v>30</v>
      </c>
      <c r="AL14" s="158">
        <f t="shared" si="7"/>
        <v>30</v>
      </c>
      <c r="AM14" s="158">
        <f t="shared" si="8"/>
        <v>60</v>
      </c>
      <c r="AN14">
        <v>20</v>
      </c>
      <c r="AO14">
        <v>11</v>
      </c>
    </row>
    <row r="15" spans="1:41" ht="18" hidden="1" x14ac:dyDescent="0.25">
      <c r="A15" s="128">
        <v>4</v>
      </c>
      <c r="B15" s="289"/>
      <c r="C15" s="55" t="s">
        <v>85</v>
      </c>
      <c r="D15" s="25" t="s">
        <v>86</v>
      </c>
      <c r="E15" s="147" t="s">
        <v>87</v>
      </c>
      <c r="F15" s="57" t="s">
        <v>4</v>
      </c>
      <c r="G15" s="173">
        <v>-12</v>
      </c>
      <c r="H15" s="174">
        <v>46</v>
      </c>
      <c r="I15" s="175">
        <f t="shared" si="3"/>
        <v>41</v>
      </c>
      <c r="J15" s="174">
        <f t="shared" si="4"/>
        <v>5</v>
      </c>
      <c r="K15" s="174">
        <v>0</v>
      </c>
      <c r="L15" s="174">
        <v>0</v>
      </c>
      <c r="M15" s="174">
        <f t="shared" si="5"/>
        <v>46</v>
      </c>
      <c r="N15" s="18"/>
      <c r="O15" s="18"/>
      <c r="P15" s="18"/>
      <c r="Q15" s="18"/>
      <c r="R15" s="18"/>
      <c r="S15" s="18"/>
      <c r="T15" s="18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6"/>
      <c r="AH15" s="176"/>
      <c r="AI15" s="171"/>
      <c r="AJ15" s="171"/>
      <c r="AK15" s="158">
        <f t="shared" si="6"/>
        <v>46</v>
      </c>
      <c r="AL15" s="158">
        <f t="shared" si="7"/>
        <v>0</v>
      </c>
      <c r="AM15" s="158">
        <f t="shared" si="8"/>
        <v>46</v>
      </c>
      <c r="AN15">
        <v>45</v>
      </c>
      <c r="AO15">
        <v>6</v>
      </c>
    </row>
    <row r="16" spans="1:41" ht="66.75" hidden="1" customHeight="1" x14ac:dyDescent="0.25">
      <c r="A16" s="48">
        <v>5</v>
      </c>
      <c r="B16" s="289"/>
      <c r="C16" s="55" t="s">
        <v>88</v>
      </c>
      <c r="D16" s="25" t="s">
        <v>257</v>
      </c>
      <c r="E16" s="147" t="s">
        <v>259</v>
      </c>
      <c r="F16" s="57" t="s">
        <v>454</v>
      </c>
      <c r="G16" s="173">
        <v>8</v>
      </c>
      <c r="H16" s="174">
        <v>0</v>
      </c>
      <c r="I16" s="175">
        <f t="shared" si="3"/>
        <v>0</v>
      </c>
      <c r="J16" s="174">
        <f t="shared" si="4"/>
        <v>0</v>
      </c>
      <c r="K16" s="174">
        <v>0</v>
      </c>
      <c r="L16" s="174">
        <v>0</v>
      </c>
      <c r="M16" s="174">
        <f t="shared" si="5"/>
        <v>0</v>
      </c>
      <c r="N16" s="18"/>
      <c r="O16" s="18"/>
      <c r="P16" s="18"/>
      <c r="Q16" s="18"/>
      <c r="R16" s="18"/>
      <c r="S16" s="18"/>
      <c r="T16" s="18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6"/>
      <c r="AH16" s="176"/>
      <c r="AI16" s="171"/>
      <c r="AJ16" s="171"/>
      <c r="AK16" s="158">
        <f t="shared" si="6"/>
        <v>0</v>
      </c>
      <c r="AL16" s="158">
        <f t="shared" si="7"/>
        <v>0</v>
      </c>
      <c r="AM16" s="158">
        <f t="shared" si="8"/>
        <v>0</v>
      </c>
    </row>
    <row r="17" spans="1:47" ht="18" hidden="1" x14ac:dyDescent="0.25">
      <c r="A17" s="48">
        <v>6</v>
      </c>
      <c r="B17" s="289"/>
      <c r="C17" s="55" t="s">
        <v>89</v>
      </c>
      <c r="D17" s="25" t="s">
        <v>90</v>
      </c>
      <c r="E17" s="147" t="s">
        <v>91</v>
      </c>
      <c r="F17" s="57" t="s">
        <v>92</v>
      </c>
      <c r="G17" s="173">
        <v>17</v>
      </c>
      <c r="H17" s="18">
        <v>47</v>
      </c>
      <c r="I17" s="158">
        <f t="shared" si="3"/>
        <v>41</v>
      </c>
      <c r="J17" s="18">
        <f t="shared" si="4"/>
        <v>5</v>
      </c>
      <c r="K17" s="18">
        <v>1</v>
      </c>
      <c r="L17" s="18">
        <v>13</v>
      </c>
      <c r="M17" s="18">
        <f t="shared" si="5"/>
        <v>60</v>
      </c>
      <c r="N17" s="18"/>
      <c r="O17" s="18"/>
      <c r="P17" s="18"/>
      <c r="Q17" s="18"/>
      <c r="R17" s="18"/>
      <c r="S17" s="18"/>
      <c r="T17" s="18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6"/>
      <c r="AH17" s="176"/>
      <c r="AI17" s="171"/>
      <c r="AJ17" s="171"/>
      <c r="AK17" s="158">
        <f t="shared" si="6"/>
        <v>47</v>
      </c>
      <c r="AL17" s="158">
        <f t="shared" si="7"/>
        <v>13</v>
      </c>
      <c r="AM17" s="158">
        <f t="shared" si="8"/>
        <v>60</v>
      </c>
    </row>
    <row r="18" spans="1:47" ht="36" x14ac:dyDescent="0.25">
      <c r="A18" s="128">
        <v>7</v>
      </c>
      <c r="B18" s="289"/>
      <c r="C18" s="55" t="s">
        <v>94</v>
      </c>
      <c r="D18" s="25" t="s">
        <v>95</v>
      </c>
      <c r="E18" s="147" t="s">
        <v>96</v>
      </c>
      <c r="F18" s="58" t="s">
        <v>97</v>
      </c>
      <c r="G18" s="177">
        <v>2</v>
      </c>
      <c r="H18" s="178">
        <v>24</v>
      </c>
      <c r="I18" s="158">
        <f t="shared" si="3"/>
        <v>21</v>
      </c>
      <c r="J18" s="18">
        <f t="shared" si="4"/>
        <v>3</v>
      </c>
      <c r="K18" s="178">
        <v>0</v>
      </c>
      <c r="L18" s="178">
        <v>6</v>
      </c>
      <c r="M18" s="18">
        <f t="shared" si="5"/>
        <v>30</v>
      </c>
      <c r="N18" s="178"/>
      <c r="O18" s="178"/>
      <c r="P18" s="178"/>
      <c r="Q18" s="178"/>
      <c r="R18" s="178"/>
      <c r="S18" s="178"/>
      <c r="T18" s="178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1"/>
      <c r="AH18" s="171"/>
      <c r="AI18" s="171"/>
      <c r="AJ18" s="171"/>
      <c r="AK18" s="158">
        <f t="shared" si="6"/>
        <v>24</v>
      </c>
      <c r="AL18" s="158">
        <f t="shared" si="7"/>
        <v>6</v>
      </c>
      <c r="AM18" s="158">
        <f t="shared" si="8"/>
        <v>30</v>
      </c>
      <c r="AN18">
        <v>22</v>
      </c>
      <c r="AO18">
        <v>3</v>
      </c>
    </row>
    <row r="19" spans="1:47" ht="54" x14ac:dyDescent="0.25">
      <c r="A19" s="48">
        <v>8</v>
      </c>
      <c r="B19" s="289"/>
      <c r="C19" s="55" t="s">
        <v>98</v>
      </c>
      <c r="D19" s="25" t="s">
        <v>99</v>
      </c>
      <c r="E19" s="147" t="s">
        <v>100</v>
      </c>
      <c r="F19" s="58" t="s">
        <v>101</v>
      </c>
      <c r="G19" s="180">
        <v>3</v>
      </c>
      <c r="H19" s="174">
        <v>28</v>
      </c>
      <c r="I19" s="175">
        <f t="shared" si="3"/>
        <v>25</v>
      </c>
      <c r="J19" s="174">
        <f t="shared" si="4"/>
        <v>3</v>
      </c>
      <c r="K19" s="174">
        <v>0</v>
      </c>
      <c r="L19" s="174">
        <v>2</v>
      </c>
      <c r="M19" s="174">
        <f t="shared" si="5"/>
        <v>30</v>
      </c>
      <c r="N19" s="18"/>
      <c r="O19" s="18"/>
      <c r="P19" s="18"/>
      <c r="Q19" s="18"/>
      <c r="R19" s="18"/>
      <c r="S19" s="18"/>
      <c r="T19" s="18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8"/>
      <c r="AG19" s="171"/>
      <c r="AH19" s="171"/>
      <c r="AI19" s="171"/>
      <c r="AJ19" s="171"/>
      <c r="AK19" s="158">
        <f t="shared" si="6"/>
        <v>28</v>
      </c>
      <c r="AL19" s="158">
        <f t="shared" si="7"/>
        <v>2</v>
      </c>
      <c r="AM19" s="158">
        <f t="shared" si="8"/>
        <v>30</v>
      </c>
      <c r="AN19">
        <v>25</v>
      </c>
    </row>
    <row r="20" spans="1:47" ht="18" hidden="1" x14ac:dyDescent="0.25">
      <c r="A20" s="128">
        <v>9</v>
      </c>
      <c r="B20" s="289"/>
      <c r="C20" s="55" t="s">
        <v>88</v>
      </c>
      <c r="D20" s="25" t="s">
        <v>102</v>
      </c>
      <c r="E20" s="147" t="s">
        <v>103</v>
      </c>
      <c r="F20" s="58" t="s">
        <v>104</v>
      </c>
      <c r="G20" s="180">
        <v>-4</v>
      </c>
      <c r="H20" s="174">
        <v>17</v>
      </c>
      <c r="I20" s="175">
        <f t="shared" si="3"/>
        <v>13</v>
      </c>
      <c r="J20" s="174">
        <f t="shared" si="4"/>
        <v>2</v>
      </c>
      <c r="K20" s="174">
        <v>2</v>
      </c>
      <c r="L20" s="174">
        <v>13</v>
      </c>
      <c r="M20" s="174">
        <f t="shared" si="5"/>
        <v>30</v>
      </c>
      <c r="N20" s="18"/>
      <c r="O20" s="18"/>
      <c r="P20" s="18"/>
      <c r="Q20" s="18"/>
      <c r="R20" s="18"/>
      <c r="S20" s="18"/>
      <c r="T20" s="18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58">
        <f t="shared" si="6"/>
        <v>17</v>
      </c>
      <c r="AL20" s="158">
        <f t="shared" si="7"/>
        <v>13</v>
      </c>
      <c r="AM20" s="158">
        <f t="shared" si="8"/>
        <v>30</v>
      </c>
      <c r="AN20">
        <v>20</v>
      </c>
      <c r="AO20">
        <v>8</v>
      </c>
    </row>
    <row r="21" spans="1:47" ht="18" hidden="1" x14ac:dyDescent="0.25">
      <c r="A21" s="48">
        <v>10</v>
      </c>
      <c r="B21" s="289"/>
      <c r="C21" s="55" t="s">
        <v>88</v>
      </c>
      <c r="D21" s="25" t="s">
        <v>105</v>
      </c>
      <c r="E21" s="147" t="s">
        <v>106</v>
      </c>
      <c r="F21" s="58" t="s">
        <v>107</v>
      </c>
      <c r="G21" s="180">
        <v>-4</v>
      </c>
      <c r="H21" s="174">
        <v>17</v>
      </c>
      <c r="I21" s="175">
        <f t="shared" si="3"/>
        <v>15</v>
      </c>
      <c r="J21" s="174">
        <f t="shared" si="4"/>
        <v>2</v>
      </c>
      <c r="K21" s="174">
        <v>0</v>
      </c>
      <c r="L21" s="174">
        <v>13</v>
      </c>
      <c r="M21" s="174">
        <f t="shared" si="5"/>
        <v>30</v>
      </c>
      <c r="N21" s="18"/>
      <c r="O21" s="18"/>
      <c r="P21" s="18"/>
      <c r="Q21" s="18"/>
      <c r="R21" s="18"/>
      <c r="S21" s="18"/>
      <c r="T21" s="18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58">
        <f t="shared" si="6"/>
        <v>17</v>
      </c>
      <c r="AL21" s="158">
        <f t="shared" si="7"/>
        <v>13</v>
      </c>
      <c r="AM21" s="158">
        <f t="shared" si="8"/>
        <v>30</v>
      </c>
      <c r="AN21">
        <v>20</v>
      </c>
      <c r="AO21">
        <v>1</v>
      </c>
    </row>
    <row r="22" spans="1:47" ht="18" hidden="1" x14ac:dyDescent="0.25">
      <c r="A22" s="48">
        <v>11</v>
      </c>
      <c r="B22" s="289"/>
      <c r="C22" s="55" t="s">
        <v>85</v>
      </c>
      <c r="D22" s="25" t="s">
        <v>108</v>
      </c>
      <c r="E22" s="147" t="s">
        <v>109</v>
      </c>
      <c r="F22" s="58" t="s">
        <v>110</v>
      </c>
      <c r="G22" s="180">
        <v>-4</v>
      </c>
      <c r="H22" s="174">
        <v>17</v>
      </c>
      <c r="I22" s="175">
        <f t="shared" si="3"/>
        <v>15</v>
      </c>
      <c r="J22" s="174">
        <f t="shared" si="4"/>
        <v>2</v>
      </c>
      <c r="K22" s="174">
        <v>0</v>
      </c>
      <c r="L22" s="174">
        <v>13</v>
      </c>
      <c r="M22" s="174">
        <f t="shared" si="5"/>
        <v>30</v>
      </c>
      <c r="N22" s="18"/>
      <c r="O22" s="18"/>
      <c r="P22" s="18"/>
      <c r="Q22" s="18"/>
      <c r="R22" s="18"/>
      <c r="S22" s="18"/>
      <c r="T22" s="18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58">
        <f t="shared" si="6"/>
        <v>17</v>
      </c>
      <c r="AL22" s="158">
        <f t="shared" si="7"/>
        <v>13</v>
      </c>
      <c r="AM22" s="158">
        <f t="shared" si="8"/>
        <v>30</v>
      </c>
      <c r="AN22">
        <v>20</v>
      </c>
      <c r="AO22">
        <v>2</v>
      </c>
    </row>
    <row r="23" spans="1:47" ht="36" hidden="1" x14ac:dyDescent="0.25">
      <c r="A23" s="128">
        <v>12</v>
      </c>
      <c r="B23" s="300" t="s">
        <v>22</v>
      </c>
      <c r="C23" s="55" t="s">
        <v>27</v>
      </c>
      <c r="D23" s="25" t="s">
        <v>28</v>
      </c>
      <c r="E23" s="147" t="s">
        <v>29</v>
      </c>
      <c r="F23" s="58" t="s">
        <v>30</v>
      </c>
      <c r="G23" s="181">
        <v>-2</v>
      </c>
      <c r="H23" s="182">
        <v>17</v>
      </c>
      <c r="I23" s="175">
        <f t="shared" ref="I23:I26" si="9">H23-J23-K23</f>
        <v>15</v>
      </c>
      <c r="J23" s="174">
        <f t="shared" ref="J23:J55" si="10">ROUNDUP((H23*0.1),0)</f>
        <v>2</v>
      </c>
      <c r="K23" s="182">
        <v>0</v>
      </c>
      <c r="L23" s="182">
        <v>13</v>
      </c>
      <c r="M23" s="174">
        <f t="shared" ref="M23:M55" si="11">H23+L23</f>
        <v>30</v>
      </c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"/>
      <c r="AH23" s="18"/>
      <c r="AI23" s="18"/>
      <c r="AJ23" s="18"/>
      <c r="AK23" s="158">
        <f t="shared" ref="AK23:AK29" si="12">H23+O23+U23+AB23+AG23</f>
        <v>17</v>
      </c>
      <c r="AL23" s="158">
        <f t="shared" ref="AL23:AL35" si="13">L23+R23+Y23+AE23+AI23</f>
        <v>13</v>
      </c>
      <c r="AM23" s="158">
        <f t="shared" ref="AM23:AM35" si="14">M23+S23+Z23+AF23+AJ23</f>
        <v>30</v>
      </c>
      <c r="AN23">
        <v>20</v>
      </c>
      <c r="AO23">
        <v>1</v>
      </c>
    </row>
    <row r="24" spans="1:47" ht="18" x14ac:dyDescent="0.25">
      <c r="A24" s="48">
        <v>13</v>
      </c>
      <c r="B24" s="300"/>
      <c r="C24" s="55" t="s">
        <v>27</v>
      </c>
      <c r="D24" s="25" t="s">
        <v>34</v>
      </c>
      <c r="E24" s="147" t="s">
        <v>35</v>
      </c>
      <c r="F24" s="57" t="s">
        <v>36</v>
      </c>
      <c r="G24" s="173">
        <v>2</v>
      </c>
      <c r="H24" s="18">
        <v>18</v>
      </c>
      <c r="I24" s="158">
        <f>H24-J24-K24</f>
        <v>16</v>
      </c>
      <c r="J24" s="18">
        <f t="shared" si="10"/>
        <v>2</v>
      </c>
      <c r="K24" s="18">
        <v>0</v>
      </c>
      <c r="L24" s="18">
        <v>12</v>
      </c>
      <c r="M24" s="18">
        <f t="shared" si="11"/>
        <v>30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4"/>
      <c r="AH24" s="184"/>
      <c r="AI24" s="18"/>
      <c r="AJ24" s="18"/>
      <c r="AK24" s="158">
        <f t="shared" si="12"/>
        <v>18</v>
      </c>
      <c r="AL24" s="158">
        <f t="shared" si="13"/>
        <v>12</v>
      </c>
      <c r="AM24" s="158">
        <f t="shared" si="14"/>
        <v>30</v>
      </c>
      <c r="AN24">
        <v>10</v>
      </c>
      <c r="AO24">
        <v>10</v>
      </c>
    </row>
    <row r="25" spans="1:47" ht="18" hidden="1" x14ac:dyDescent="0.25">
      <c r="A25" s="128">
        <v>1</v>
      </c>
      <c r="B25" s="288" t="s">
        <v>37</v>
      </c>
      <c r="C25" s="129"/>
      <c r="D25" s="26" t="s">
        <v>24</v>
      </c>
      <c r="E25" s="134"/>
      <c r="F25" s="207" t="s">
        <v>26</v>
      </c>
      <c r="G25" s="187">
        <v>38</v>
      </c>
      <c r="H25" s="158">
        <v>177</v>
      </c>
      <c r="I25" s="158">
        <f>H25-J25-K25</f>
        <v>136</v>
      </c>
      <c r="J25" s="18">
        <f>ROUNDUP((H25*0.1),0)</f>
        <v>18</v>
      </c>
      <c r="K25" s="158">
        <v>23</v>
      </c>
      <c r="L25" s="158">
        <v>123</v>
      </c>
      <c r="M25" s="171">
        <f>H25+L25</f>
        <v>300</v>
      </c>
      <c r="N25" s="18"/>
      <c r="O25" s="17"/>
      <c r="P25" s="17"/>
      <c r="Q25" s="17"/>
      <c r="R25" s="17"/>
      <c r="S25" s="17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72"/>
      <c r="AH25" s="172"/>
      <c r="AI25" s="158"/>
      <c r="AJ25" s="158"/>
      <c r="AK25" s="158">
        <f>H25+O25+U25+AB25+AG25</f>
        <v>177</v>
      </c>
      <c r="AL25" s="158">
        <f>L25+R25+Y25+AE25+AI25</f>
        <v>123</v>
      </c>
      <c r="AM25" s="158">
        <f>M25+S25+Z25+AF25+AJ25</f>
        <v>300</v>
      </c>
    </row>
    <row r="26" spans="1:47" ht="18" customHeight="1" x14ac:dyDescent="0.25">
      <c r="A26" s="48">
        <v>14</v>
      </c>
      <c r="B26" s="289"/>
      <c r="C26" s="56" t="s">
        <v>38</v>
      </c>
      <c r="D26" s="26" t="s">
        <v>39</v>
      </c>
      <c r="E26" s="156" t="s">
        <v>40</v>
      </c>
      <c r="F26" s="71" t="s">
        <v>41</v>
      </c>
      <c r="G26" s="187"/>
      <c r="H26" s="174">
        <v>28</v>
      </c>
      <c r="I26" s="175">
        <f t="shared" si="9"/>
        <v>25</v>
      </c>
      <c r="J26" s="174">
        <f t="shared" si="10"/>
        <v>3</v>
      </c>
      <c r="K26" s="174">
        <v>0</v>
      </c>
      <c r="L26" s="174">
        <v>2</v>
      </c>
      <c r="M26" s="174">
        <f t="shared" si="11"/>
        <v>30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4"/>
      <c r="AH26" s="184"/>
      <c r="AI26" s="18"/>
      <c r="AJ26" s="18"/>
      <c r="AK26" s="158">
        <f t="shared" si="12"/>
        <v>28</v>
      </c>
      <c r="AL26" s="158">
        <f t="shared" si="13"/>
        <v>2</v>
      </c>
      <c r="AM26" s="158">
        <f t="shared" si="14"/>
        <v>30</v>
      </c>
      <c r="AN26">
        <v>25</v>
      </c>
    </row>
    <row r="27" spans="1:47" ht="18" x14ac:dyDescent="0.25">
      <c r="A27" s="128">
        <v>15</v>
      </c>
      <c r="B27" s="289"/>
      <c r="C27" s="56" t="s">
        <v>42</v>
      </c>
      <c r="D27" s="26" t="s">
        <v>43</v>
      </c>
      <c r="E27" s="156" t="s">
        <v>44</v>
      </c>
      <c r="F27" s="59" t="s">
        <v>3</v>
      </c>
      <c r="G27" s="186">
        <v>1</v>
      </c>
      <c r="H27" s="18">
        <v>18</v>
      </c>
      <c r="I27" s="158">
        <f t="shared" ref="I27:I34" si="15">H27-J27-K27</f>
        <v>14</v>
      </c>
      <c r="J27" s="18">
        <f t="shared" si="10"/>
        <v>2</v>
      </c>
      <c r="K27" s="18">
        <v>2</v>
      </c>
      <c r="L27" s="18">
        <v>12</v>
      </c>
      <c r="M27" s="18">
        <f t="shared" si="11"/>
        <v>30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4"/>
      <c r="AH27" s="184"/>
      <c r="AI27" s="18"/>
      <c r="AJ27" s="18"/>
      <c r="AK27" s="158">
        <f t="shared" si="12"/>
        <v>18</v>
      </c>
      <c r="AL27" s="158">
        <f t="shared" si="13"/>
        <v>12</v>
      </c>
      <c r="AM27" s="158">
        <f t="shared" si="14"/>
        <v>30</v>
      </c>
      <c r="AN27">
        <v>15</v>
      </c>
      <c r="AO27">
        <v>2</v>
      </c>
    </row>
    <row r="28" spans="1:47" ht="18" x14ac:dyDescent="0.25">
      <c r="A28" s="48">
        <v>16</v>
      </c>
      <c r="B28" s="289"/>
      <c r="C28" s="56" t="s">
        <v>45</v>
      </c>
      <c r="D28" s="26" t="s">
        <v>46</v>
      </c>
      <c r="E28" s="156" t="s">
        <v>47</v>
      </c>
      <c r="F28" s="59" t="s">
        <v>48</v>
      </c>
      <c r="G28" s="186">
        <v>2</v>
      </c>
      <c r="H28" s="18">
        <v>19</v>
      </c>
      <c r="I28" s="158">
        <f t="shared" si="15"/>
        <v>17</v>
      </c>
      <c r="J28" s="18">
        <f t="shared" si="10"/>
        <v>2</v>
      </c>
      <c r="K28" s="18">
        <v>0</v>
      </c>
      <c r="L28" s="18">
        <v>11</v>
      </c>
      <c r="M28" s="18">
        <f t="shared" si="11"/>
        <v>30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4"/>
      <c r="AH28" s="184"/>
      <c r="AI28" s="18"/>
      <c r="AJ28" s="18"/>
      <c r="AK28" s="158">
        <f t="shared" si="12"/>
        <v>19</v>
      </c>
      <c r="AL28" s="158">
        <f t="shared" si="13"/>
        <v>11</v>
      </c>
      <c r="AM28" s="158">
        <f t="shared" si="14"/>
        <v>30</v>
      </c>
      <c r="AN28">
        <v>15</v>
      </c>
      <c r="AO28">
        <v>5</v>
      </c>
    </row>
    <row r="29" spans="1:47" ht="38.25" hidden="1" customHeight="1" x14ac:dyDescent="0.25">
      <c r="A29" s="128">
        <v>17</v>
      </c>
      <c r="B29" s="289"/>
      <c r="C29" s="49" t="s">
        <v>42</v>
      </c>
      <c r="D29" s="26" t="s">
        <v>49</v>
      </c>
      <c r="E29" s="156" t="s">
        <v>50</v>
      </c>
      <c r="F29" s="71" t="s">
        <v>51</v>
      </c>
      <c r="G29" s="187">
        <v>9</v>
      </c>
      <c r="H29" s="18">
        <v>45</v>
      </c>
      <c r="I29" s="158">
        <f t="shared" si="15"/>
        <v>38</v>
      </c>
      <c r="J29" s="18">
        <f t="shared" si="10"/>
        <v>5</v>
      </c>
      <c r="K29" s="18">
        <v>2</v>
      </c>
      <c r="L29" s="18">
        <v>29</v>
      </c>
      <c r="M29" s="18">
        <f t="shared" si="11"/>
        <v>74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4"/>
      <c r="AH29" s="184"/>
      <c r="AI29" s="18"/>
      <c r="AJ29" s="18"/>
      <c r="AK29" s="158">
        <f t="shared" si="12"/>
        <v>45</v>
      </c>
      <c r="AL29" s="158">
        <f t="shared" si="13"/>
        <v>29</v>
      </c>
      <c r="AM29" s="158">
        <f t="shared" si="14"/>
        <v>74</v>
      </c>
      <c r="AN29">
        <v>15</v>
      </c>
      <c r="AO29">
        <v>16</v>
      </c>
    </row>
    <row r="30" spans="1:47" ht="18" x14ac:dyDescent="0.25">
      <c r="A30" s="48">
        <v>18</v>
      </c>
      <c r="B30" s="289"/>
      <c r="C30" s="56" t="s">
        <v>52</v>
      </c>
      <c r="D30" s="26" t="s">
        <v>53</v>
      </c>
      <c r="E30" s="156" t="s">
        <v>54</v>
      </c>
      <c r="F30" s="71" t="s">
        <v>55</v>
      </c>
      <c r="G30" s="187">
        <v>4</v>
      </c>
      <c r="H30" s="18">
        <v>20</v>
      </c>
      <c r="I30" s="158">
        <f t="shared" si="15"/>
        <v>18</v>
      </c>
      <c r="J30" s="18">
        <f t="shared" si="10"/>
        <v>2</v>
      </c>
      <c r="K30" s="18">
        <v>0</v>
      </c>
      <c r="L30" s="18">
        <v>10</v>
      </c>
      <c r="M30" s="18">
        <f t="shared" si="11"/>
        <v>30</v>
      </c>
      <c r="N30" s="18"/>
      <c r="O30" s="18"/>
      <c r="P30" s="18"/>
      <c r="Q30" s="18"/>
      <c r="R30" s="18"/>
      <c r="S30" s="18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6"/>
      <c r="AH30" s="176"/>
      <c r="AI30" s="171"/>
      <c r="AJ30" s="171"/>
      <c r="AK30" s="158">
        <f>H30+O30+U30+AB30+AG30</f>
        <v>20</v>
      </c>
      <c r="AL30" s="158">
        <f t="shared" si="13"/>
        <v>10</v>
      </c>
      <c r="AM30" s="158">
        <f t="shared" si="14"/>
        <v>30</v>
      </c>
      <c r="AN30">
        <v>25</v>
      </c>
      <c r="AQ30" s="20"/>
      <c r="AR30" s="20"/>
      <c r="AS30" s="20"/>
      <c r="AT30" s="20"/>
      <c r="AU30" s="20"/>
    </row>
    <row r="31" spans="1:47" ht="18" x14ac:dyDescent="0.25">
      <c r="A31" s="48"/>
      <c r="B31" s="289"/>
      <c r="C31" s="138"/>
      <c r="D31" s="26"/>
      <c r="E31" s="156"/>
      <c r="F31" s="71" t="s">
        <v>240</v>
      </c>
      <c r="G31" s="187">
        <v>-2</v>
      </c>
      <c r="H31" s="18">
        <v>74</v>
      </c>
      <c r="I31" s="158"/>
      <c r="J31" s="18"/>
      <c r="K31" s="18"/>
      <c r="L31" s="18">
        <v>16</v>
      </c>
      <c r="M31" s="18">
        <f t="shared" si="11"/>
        <v>90</v>
      </c>
      <c r="N31" s="18"/>
      <c r="O31" s="18"/>
      <c r="P31" s="18"/>
      <c r="Q31" s="18"/>
      <c r="R31" s="18"/>
      <c r="S31" s="18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6"/>
      <c r="AH31" s="176"/>
      <c r="AI31" s="171"/>
      <c r="AJ31" s="171"/>
      <c r="AK31" s="158">
        <f t="shared" ref="AK31:AK32" si="16">H31+O31+U31+AB31+AG31</f>
        <v>74</v>
      </c>
      <c r="AL31" s="158">
        <f t="shared" si="13"/>
        <v>16</v>
      </c>
      <c r="AM31" s="158">
        <f t="shared" si="14"/>
        <v>90</v>
      </c>
      <c r="AQ31" s="20"/>
      <c r="AR31" s="20"/>
      <c r="AS31" s="20"/>
      <c r="AT31" s="20"/>
      <c r="AU31" s="20"/>
    </row>
    <row r="32" spans="1:47" ht="18" x14ac:dyDescent="0.25">
      <c r="A32" s="48">
        <v>19</v>
      </c>
      <c r="B32" s="289"/>
      <c r="C32" s="308" t="s">
        <v>56</v>
      </c>
      <c r="D32" s="26" t="s">
        <v>57</v>
      </c>
      <c r="E32" s="156" t="s">
        <v>56</v>
      </c>
      <c r="F32" s="71" t="s">
        <v>58</v>
      </c>
      <c r="G32" s="187"/>
      <c r="H32" s="18">
        <v>0</v>
      </c>
      <c r="I32" s="158">
        <v>0</v>
      </c>
      <c r="J32" s="18">
        <f t="shared" si="10"/>
        <v>0</v>
      </c>
      <c r="K32" s="18">
        <v>0</v>
      </c>
      <c r="L32" s="18">
        <v>0</v>
      </c>
      <c r="M32" s="18">
        <f t="shared" si="11"/>
        <v>0</v>
      </c>
      <c r="N32" s="18"/>
      <c r="O32" s="18"/>
      <c r="P32" s="18"/>
      <c r="Q32" s="18"/>
      <c r="R32" s="18"/>
      <c r="S32" s="18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6"/>
      <c r="AH32" s="176"/>
      <c r="AI32" s="171"/>
      <c r="AJ32" s="171"/>
      <c r="AK32" s="158">
        <f t="shared" si="16"/>
        <v>0</v>
      </c>
      <c r="AL32" s="158">
        <f t="shared" si="13"/>
        <v>0</v>
      </c>
      <c r="AM32" s="158">
        <f t="shared" si="14"/>
        <v>0</v>
      </c>
      <c r="AN32">
        <v>95</v>
      </c>
      <c r="AO32">
        <v>15</v>
      </c>
      <c r="AQ32" s="21"/>
      <c r="AR32" s="21"/>
      <c r="AS32" s="21"/>
      <c r="AT32" s="20"/>
      <c r="AU32" s="20"/>
    </row>
    <row r="33" spans="1:47" ht="39" customHeight="1" x14ac:dyDescent="0.25">
      <c r="A33" s="128">
        <v>20</v>
      </c>
      <c r="B33" s="289"/>
      <c r="C33" s="308"/>
      <c r="D33" s="25" t="s">
        <v>57</v>
      </c>
      <c r="E33" s="156" t="s">
        <v>59</v>
      </c>
      <c r="F33" s="71" t="s">
        <v>60</v>
      </c>
      <c r="G33" s="187"/>
      <c r="H33" s="18">
        <v>0</v>
      </c>
      <c r="I33" s="158">
        <f t="shared" si="15"/>
        <v>0</v>
      </c>
      <c r="J33" s="18">
        <f t="shared" si="10"/>
        <v>0</v>
      </c>
      <c r="K33" s="18">
        <v>0</v>
      </c>
      <c r="L33" s="18">
        <v>0</v>
      </c>
      <c r="M33" s="18">
        <f t="shared" si="11"/>
        <v>0</v>
      </c>
      <c r="N33" s="18"/>
      <c r="O33" s="18"/>
      <c r="P33" s="18"/>
      <c r="Q33" s="18"/>
      <c r="R33" s="18"/>
      <c r="S33" s="18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6"/>
      <c r="AH33" s="176"/>
      <c r="AI33" s="171"/>
      <c r="AJ33" s="171"/>
      <c r="AK33" s="158">
        <f t="shared" ref="AK33:AK64" si="17">H33+O33+U33+AB33+AG33</f>
        <v>0</v>
      </c>
      <c r="AL33" s="158">
        <f t="shared" si="13"/>
        <v>0</v>
      </c>
      <c r="AM33" s="158">
        <f t="shared" si="14"/>
        <v>0</v>
      </c>
      <c r="AN33">
        <v>25</v>
      </c>
      <c r="AQ33" s="21"/>
      <c r="AR33" s="21"/>
      <c r="AS33" s="21"/>
      <c r="AT33" s="20"/>
      <c r="AU33" s="20"/>
    </row>
    <row r="34" spans="1:47" ht="18" x14ac:dyDescent="0.25">
      <c r="A34" s="48">
        <v>21</v>
      </c>
      <c r="B34" s="289"/>
      <c r="C34" s="56" t="s">
        <v>45</v>
      </c>
      <c r="D34" s="26" t="s">
        <v>61</v>
      </c>
      <c r="E34" s="156" t="s">
        <v>62</v>
      </c>
      <c r="F34" s="71" t="s">
        <v>63</v>
      </c>
      <c r="G34" s="187">
        <v>3</v>
      </c>
      <c r="H34" s="18">
        <v>50</v>
      </c>
      <c r="I34" s="158">
        <f t="shared" si="15"/>
        <v>44</v>
      </c>
      <c r="J34" s="18">
        <f t="shared" si="10"/>
        <v>5</v>
      </c>
      <c r="K34" s="18">
        <v>1</v>
      </c>
      <c r="L34" s="18">
        <v>10</v>
      </c>
      <c r="M34" s="18">
        <f t="shared" si="11"/>
        <v>60</v>
      </c>
      <c r="N34" s="18"/>
      <c r="O34" s="18"/>
      <c r="P34" s="18"/>
      <c r="Q34" s="18"/>
      <c r="R34" s="18"/>
      <c r="S34" s="18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6"/>
      <c r="AH34" s="176"/>
      <c r="AI34" s="171"/>
      <c r="AJ34" s="171"/>
      <c r="AK34" s="158">
        <f t="shared" si="17"/>
        <v>50</v>
      </c>
      <c r="AL34" s="158">
        <f t="shared" si="13"/>
        <v>10</v>
      </c>
      <c r="AM34" s="158">
        <f t="shared" si="14"/>
        <v>60</v>
      </c>
      <c r="AN34">
        <v>75</v>
      </c>
      <c r="AQ34" s="20"/>
      <c r="AR34" s="20"/>
      <c r="AS34" s="20"/>
      <c r="AT34" s="20"/>
      <c r="AU34" s="20"/>
    </row>
    <row r="35" spans="1:47" ht="18" hidden="1" x14ac:dyDescent="0.25">
      <c r="A35" s="48">
        <v>22</v>
      </c>
      <c r="B35" s="290"/>
      <c r="C35" s="56" t="s">
        <v>42</v>
      </c>
      <c r="D35" s="26" t="s">
        <v>64</v>
      </c>
      <c r="E35" s="156" t="s">
        <v>65</v>
      </c>
      <c r="F35" s="71" t="s">
        <v>5</v>
      </c>
      <c r="G35" s="187">
        <v>-4</v>
      </c>
      <c r="H35" s="174">
        <v>17</v>
      </c>
      <c r="I35" s="175">
        <f t="shared" ref="I35" si="18">H35-J35-K35</f>
        <v>15</v>
      </c>
      <c r="J35" s="174">
        <f t="shared" si="10"/>
        <v>2</v>
      </c>
      <c r="K35" s="174">
        <v>0</v>
      </c>
      <c r="L35" s="174">
        <v>13</v>
      </c>
      <c r="M35" s="174">
        <f t="shared" si="11"/>
        <v>30</v>
      </c>
      <c r="N35" s="18"/>
      <c r="O35" s="18"/>
      <c r="P35" s="18"/>
      <c r="Q35" s="18"/>
      <c r="R35" s="18"/>
      <c r="S35" s="18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6"/>
      <c r="AH35" s="176"/>
      <c r="AI35" s="171"/>
      <c r="AJ35" s="171"/>
      <c r="AK35" s="158">
        <f t="shared" si="17"/>
        <v>17</v>
      </c>
      <c r="AL35" s="158">
        <f t="shared" si="13"/>
        <v>13</v>
      </c>
      <c r="AM35" s="158">
        <f t="shared" si="14"/>
        <v>30</v>
      </c>
      <c r="AN35">
        <v>16</v>
      </c>
      <c r="AO35">
        <v>5</v>
      </c>
      <c r="AQ35" s="20"/>
      <c r="AR35" s="20"/>
      <c r="AS35" s="20"/>
      <c r="AT35" s="20"/>
      <c r="AU35" s="20"/>
    </row>
    <row r="36" spans="1:47" ht="18" x14ac:dyDescent="0.25">
      <c r="A36" s="128">
        <v>23</v>
      </c>
      <c r="B36" s="288" t="s">
        <v>271</v>
      </c>
      <c r="C36" s="309" t="s">
        <v>66</v>
      </c>
      <c r="D36" s="27" t="s">
        <v>269</v>
      </c>
      <c r="E36" s="147" t="s">
        <v>67</v>
      </c>
      <c r="F36" s="57" t="s">
        <v>68</v>
      </c>
      <c r="G36" s="173"/>
      <c r="H36" s="18">
        <v>0</v>
      </c>
      <c r="I36" s="18"/>
      <c r="J36" s="18"/>
      <c r="K36" s="18"/>
      <c r="L36" s="18">
        <v>30</v>
      </c>
      <c r="M36" s="18">
        <f t="shared" ref="M36:M45" si="19">H36+L36</f>
        <v>30</v>
      </c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4"/>
      <c r="AH36" s="184"/>
      <c r="AI36" s="18"/>
      <c r="AJ36" s="18"/>
      <c r="AK36" s="158">
        <f t="shared" ref="AK36:AK45" si="20">H36+O36+U36+AB36+AG36</f>
        <v>0</v>
      </c>
      <c r="AL36" s="158">
        <f t="shared" ref="AL36:AL45" si="21">L36+R36+Y36+AE36+AI36</f>
        <v>30</v>
      </c>
      <c r="AM36" s="158">
        <f t="shared" ref="AM36:AM45" si="22">M36+S36+Z36+AF36+AJ36</f>
        <v>30</v>
      </c>
      <c r="AO36">
        <v>2</v>
      </c>
    </row>
    <row r="37" spans="1:47" ht="18" x14ac:dyDescent="0.25">
      <c r="A37" s="48">
        <v>24</v>
      </c>
      <c r="B37" s="289"/>
      <c r="C37" s="311"/>
      <c r="D37" s="25" t="s">
        <v>275</v>
      </c>
      <c r="E37" s="147"/>
      <c r="F37" s="75" t="s">
        <v>276</v>
      </c>
      <c r="G37" s="188"/>
      <c r="H37" s="18">
        <v>0</v>
      </c>
      <c r="I37" s="18"/>
      <c r="J37" s="18"/>
      <c r="K37" s="18"/>
      <c r="L37" s="18">
        <v>30</v>
      </c>
      <c r="M37" s="18">
        <f t="shared" si="19"/>
        <v>30</v>
      </c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4"/>
      <c r="AH37" s="184"/>
      <c r="AI37" s="18"/>
      <c r="AJ37" s="18"/>
      <c r="AK37" s="17">
        <f t="shared" si="20"/>
        <v>0</v>
      </c>
      <c r="AL37" s="17">
        <f t="shared" si="21"/>
        <v>30</v>
      </c>
      <c r="AM37" s="17">
        <f t="shared" si="22"/>
        <v>30</v>
      </c>
    </row>
    <row r="38" spans="1:47" ht="18" hidden="1" x14ac:dyDescent="0.25">
      <c r="A38" s="128">
        <v>25</v>
      </c>
      <c r="B38" s="289"/>
      <c r="C38" s="310"/>
      <c r="D38" s="25" t="s">
        <v>140</v>
      </c>
      <c r="E38" s="147" t="s">
        <v>141</v>
      </c>
      <c r="F38" s="57" t="s">
        <v>241</v>
      </c>
      <c r="G38" s="173">
        <v>-7</v>
      </c>
      <c r="H38" s="174">
        <v>16</v>
      </c>
      <c r="I38" s="175">
        <f>H38-J38-K38</f>
        <v>14</v>
      </c>
      <c r="J38" s="174">
        <f>ROUNDUP((H38*0.1),0)</f>
        <v>2</v>
      </c>
      <c r="K38" s="174"/>
      <c r="L38" s="174">
        <v>14</v>
      </c>
      <c r="M38" s="174">
        <f t="shared" si="19"/>
        <v>30</v>
      </c>
      <c r="N38" s="74"/>
      <c r="O38" s="201"/>
      <c r="P38" s="201"/>
      <c r="Q38" s="189"/>
      <c r="R38" s="189"/>
      <c r="S38" s="183"/>
      <c r="T38" s="183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4"/>
      <c r="AH38" s="184"/>
      <c r="AI38" s="18"/>
      <c r="AJ38" s="18"/>
      <c r="AK38" s="158">
        <f t="shared" si="20"/>
        <v>16</v>
      </c>
      <c r="AL38" s="158">
        <f t="shared" si="21"/>
        <v>14</v>
      </c>
      <c r="AM38" s="158">
        <f t="shared" si="22"/>
        <v>30</v>
      </c>
      <c r="AN38" s="54">
        <v>30</v>
      </c>
      <c r="AO38" s="54">
        <v>15</v>
      </c>
    </row>
    <row r="39" spans="1:47" ht="18" x14ac:dyDescent="0.25">
      <c r="A39" s="48">
        <v>26</v>
      </c>
      <c r="B39" s="289"/>
      <c r="C39" s="55" t="s">
        <v>139</v>
      </c>
      <c r="D39" s="25" t="s">
        <v>143</v>
      </c>
      <c r="E39" s="147" t="s">
        <v>144</v>
      </c>
      <c r="F39" s="58" t="s">
        <v>145</v>
      </c>
      <c r="G39" s="180">
        <v>7</v>
      </c>
      <c r="H39" s="18">
        <v>102</v>
      </c>
      <c r="I39" s="158">
        <f>H39-J39-K39</f>
        <v>89</v>
      </c>
      <c r="J39" s="18">
        <f>ROUNDUP((H39*0.1),0)</f>
        <v>11</v>
      </c>
      <c r="K39" s="18">
        <v>2</v>
      </c>
      <c r="L39" s="18">
        <v>18</v>
      </c>
      <c r="M39" s="18">
        <f t="shared" si="19"/>
        <v>120</v>
      </c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58">
        <f t="shared" si="20"/>
        <v>102</v>
      </c>
      <c r="AL39" s="158">
        <f t="shared" si="21"/>
        <v>18</v>
      </c>
      <c r="AM39" s="158">
        <f t="shared" si="22"/>
        <v>120</v>
      </c>
      <c r="AN39" s="136">
        <v>92</v>
      </c>
      <c r="AO39" s="136">
        <v>5</v>
      </c>
    </row>
    <row r="40" spans="1:47" ht="18" hidden="1" x14ac:dyDescent="0.25">
      <c r="A40" s="48">
        <v>27</v>
      </c>
      <c r="B40" s="289"/>
      <c r="C40" s="55" t="s">
        <v>142</v>
      </c>
      <c r="D40" s="25" t="s">
        <v>147</v>
      </c>
      <c r="E40" s="147" t="s">
        <v>148</v>
      </c>
      <c r="F40" s="58" t="s">
        <v>149</v>
      </c>
      <c r="G40" s="180">
        <v>2</v>
      </c>
      <c r="H40" s="18">
        <v>45</v>
      </c>
      <c r="I40" s="158">
        <f>H40-J40-K40</f>
        <v>40</v>
      </c>
      <c r="J40" s="18">
        <f>ROUNDUP((H40*0.1),0)</f>
        <v>5</v>
      </c>
      <c r="K40" s="18">
        <v>0</v>
      </c>
      <c r="L40" s="18">
        <v>15</v>
      </c>
      <c r="M40" s="18">
        <f t="shared" si="19"/>
        <v>60</v>
      </c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58">
        <f t="shared" si="20"/>
        <v>45</v>
      </c>
      <c r="AL40" s="158">
        <f t="shared" si="21"/>
        <v>15</v>
      </c>
      <c r="AM40" s="158">
        <f t="shared" si="22"/>
        <v>60</v>
      </c>
      <c r="AN40">
        <v>44</v>
      </c>
      <c r="AO40">
        <v>8</v>
      </c>
    </row>
    <row r="41" spans="1:47" ht="18" hidden="1" x14ac:dyDescent="0.25">
      <c r="A41" s="128">
        <v>28</v>
      </c>
      <c r="B41" s="289"/>
      <c r="C41" s="55" t="s">
        <v>146</v>
      </c>
      <c r="D41" s="25" t="s">
        <v>277</v>
      </c>
      <c r="E41" s="147"/>
      <c r="F41" s="76" t="s">
        <v>278</v>
      </c>
      <c r="G41" s="168">
        <v>17</v>
      </c>
      <c r="H41" s="18">
        <v>17</v>
      </c>
      <c r="I41" s="18"/>
      <c r="J41" s="18"/>
      <c r="K41" s="18"/>
      <c r="L41" s="18">
        <v>13</v>
      </c>
      <c r="M41" s="18">
        <f t="shared" si="19"/>
        <v>30</v>
      </c>
      <c r="N41" s="18"/>
      <c r="O41" s="18"/>
      <c r="P41" s="18"/>
      <c r="Q41" s="18"/>
      <c r="R41" s="189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7">
        <f t="shared" si="20"/>
        <v>17</v>
      </c>
      <c r="AL41" s="17">
        <f t="shared" si="21"/>
        <v>13</v>
      </c>
      <c r="AM41" s="17">
        <f t="shared" si="22"/>
        <v>30</v>
      </c>
      <c r="AO41" s="54"/>
    </row>
    <row r="42" spans="1:47" ht="36" x14ac:dyDescent="0.25">
      <c r="A42" s="48">
        <v>29</v>
      </c>
      <c r="B42" s="289"/>
      <c r="C42" s="55" t="s">
        <v>74</v>
      </c>
      <c r="D42" s="25" t="s">
        <v>281</v>
      </c>
      <c r="E42" s="147"/>
      <c r="F42" s="76" t="s">
        <v>280</v>
      </c>
      <c r="G42" s="168"/>
      <c r="H42" s="18">
        <v>0</v>
      </c>
      <c r="I42" s="18"/>
      <c r="J42" s="18"/>
      <c r="K42" s="18"/>
      <c r="L42" s="18">
        <v>30</v>
      </c>
      <c r="M42" s="18">
        <f t="shared" si="19"/>
        <v>30</v>
      </c>
      <c r="N42" s="18"/>
      <c r="O42" s="18"/>
      <c r="P42" s="74"/>
      <c r="Q42" s="74"/>
      <c r="R42" s="189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7">
        <f t="shared" si="20"/>
        <v>0</v>
      </c>
      <c r="AL42" s="17">
        <f t="shared" si="21"/>
        <v>30</v>
      </c>
      <c r="AM42" s="17">
        <f t="shared" si="22"/>
        <v>30</v>
      </c>
      <c r="AO42" s="15"/>
    </row>
    <row r="43" spans="1:47" ht="18" x14ac:dyDescent="0.25">
      <c r="A43" s="48">
        <v>30</v>
      </c>
      <c r="B43" s="289"/>
      <c r="C43" s="309" t="s">
        <v>71</v>
      </c>
      <c r="D43" s="25" t="s">
        <v>69</v>
      </c>
      <c r="E43" s="147" t="s">
        <v>262</v>
      </c>
      <c r="F43" s="58" t="s">
        <v>70</v>
      </c>
      <c r="G43" s="180"/>
      <c r="H43" s="18">
        <v>0</v>
      </c>
      <c r="I43" s="18"/>
      <c r="J43" s="18"/>
      <c r="K43" s="18"/>
      <c r="L43" s="18">
        <v>30</v>
      </c>
      <c r="M43" s="18">
        <f t="shared" si="19"/>
        <v>30</v>
      </c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58">
        <f t="shared" si="20"/>
        <v>0</v>
      </c>
      <c r="AL43" s="158">
        <f t="shared" si="21"/>
        <v>30</v>
      </c>
      <c r="AM43" s="158">
        <f t="shared" si="22"/>
        <v>30</v>
      </c>
      <c r="AO43">
        <v>20</v>
      </c>
    </row>
    <row r="44" spans="1:47" ht="22.5" customHeight="1" x14ac:dyDescent="0.25">
      <c r="A44" s="128">
        <v>31</v>
      </c>
      <c r="B44" s="289"/>
      <c r="C44" s="311"/>
      <c r="D44" s="25" t="s">
        <v>75</v>
      </c>
      <c r="E44" s="147" t="s">
        <v>156</v>
      </c>
      <c r="F44" s="58" t="s">
        <v>449</v>
      </c>
      <c r="G44" s="180"/>
      <c r="H44" s="171">
        <v>0</v>
      </c>
      <c r="I44" s="171"/>
      <c r="J44" s="171"/>
      <c r="K44" s="171"/>
      <c r="L44" s="171">
        <v>30</v>
      </c>
      <c r="M44" s="171">
        <f t="shared" si="19"/>
        <v>30</v>
      </c>
      <c r="N44" s="18"/>
      <c r="O44" s="18"/>
      <c r="P44" s="18"/>
      <c r="Q44" s="18"/>
      <c r="R44" s="189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58">
        <f t="shared" si="20"/>
        <v>0</v>
      </c>
      <c r="AL44" s="158">
        <f t="shared" si="21"/>
        <v>30</v>
      </c>
      <c r="AM44" s="158">
        <f t="shared" si="22"/>
        <v>30</v>
      </c>
      <c r="AO44" s="54">
        <v>29</v>
      </c>
    </row>
    <row r="45" spans="1:47" ht="36" x14ac:dyDescent="0.25">
      <c r="A45" s="48">
        <v>32</v>
      </c>
      <c r="B45" s="290"/>
      <c r="C45" s="310"/>
      <c r="D45" s="25" t="s">
        <v>72</v>
      </c>
      <c r="E45" s="147"/>
      <c r="F45" s="76" t="s">
        <v>279</v>
      </c>
      <c r="G45" s="168"/>
      <c r="H45" s="18">
        <v>0</v>
      </c>
      <c r="I45" s="18"/>
      <c r="J45" s="18"/>
      <c r="K45" s="18"/>
      <c r="L45" s="18">
        <v>30</v>
      </c>
      <c r="M45" s="18">
        <f t="shared" si="19"/>
        <v>30</v>
      </c>
      <c r="N45" s="18"/>
      <c r="O45" s="18"/>
      <c r="P45" s="18"/>
      <c r="Q45" s="18"/>
      <c r="R45" s="189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7">
        <f t="shared" si="20"/>
        <v>0</v>
      </c>
      <c r="AL45" s="17">
        <f t="shared" si="21"/>
        <v>30</v>
      </c>
      <c r="AM45" s="17">
        <f t="shared" si="22"/>
        <v>30</v>
      </c>
      <c r="AO45" s="54"/>
    </row>
    <row r="46" spans="1:47" ht="19.5" customHeight="1" x14ac:dyDescent="0.25">
      <c r="A46" s="128">
        <v>33</v>
      </c>
      <c r="B46" s="288" t="s">
        <v>111</v>
      </c>
      <c r="C46" s="309" t="s">
        <v>112</v>
      </c>
      <c r="D46" s="25" t="s">
        <v>113</v>
      </c>
      <c r="E46" s="147" t="s">
        <v>114</v>
      </c>
      <c r="F46" s="58" t="s">
        <v>2</v>
      </c>
      <c r="G46" s="180">
        <v>2</v>
      </c>
      <c r="H46" s="18">
        <v>10</v>
      </c>
      <c r="I46" s="158">
        <f>H46-J46-K46</f>
        <v>8</v>
      </c>
      <c r="J46" s="18">
        <f t="shared" si="10"/>
        <v>1</v>
      </c>
      <c r="K46" s="18">
        <v>1</v>
      </c>
      <c r="L46" s="18">
        <v>10</v>
      </c>
      <c r="M46" s="18">
        <f t="shared" si="11"/>
        <v>20</v>
      </c>
      <c r="N46" s="18"/>
      <c r="O46" s="18"/>
      <c r="P46" s="18"/>
      <c r="Q46" s="18"/>
      <c r="R46" s="18"/>
      <c r="S46" s="18"/>
      <c r="T46" s="18"/>
      <c r="U46" s="191"/>
      <c r="V46" s="191"/>
      <c r="W46" s="191"/>
      <c r="X46" s="191"/>
      <c r="Y46" s="191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58">
        <f t="shared" si="17"/>
        <v>10</v>
      </c>
      <c r="AL46" s="158">
        <f t="shared" ref="AL46:AL64" si="23">L46+R46+Y46+AE46+AI46</f>
        <v>10</v>
      </c>
      <c r="AM46" s="158">
        <f t="shared" ref="AM46:AM64" si="24">M46+S46+Z46+AF46+AJ46</f>
        <v>20</v>
      </c>
      <c r="AN46">
        <v>8</v>
      </c>
      <c r="AO46">
        <v>12</v>
      </c>
    </row>
    <row r="47" spans="1:47" ht="19.5" customHeight="1" x14ac:dyDescent="0.25">
      <c r="A47" s="48">
        <v>34</v>
      </c>
      <c r="B47" s="289"/>
      <c r="C47" s="310"/>
      <c r="D47" s="25" t="s">
        <v>113</v>
      </c>
      <c r="E47" s="147" t="s">
        <v>115</v>
      </c>
      <c r="F47" s="58" t="s">
        <v>2</v>
      </c>
      <c r="G47" s="180">
        <v>2</v>
      </c>
      <c r="H47" s="174">
        <v>10</v>
      </c>
      <c r="I47" s="175">
        <f t="shared" ref="I47:I49" si="25">H47-J47-K47</f>
        <v>9</v>
      </c>
      <c r="J47" s="174">
        <f t="shared" si="10"/>
        <v>1</v>
      </c>
      <c r="K47" s="174">
        <v>0</v>
      </c>
      <c r="L47" s="174">
        <v>10</v>
      </c>
      <c r="M47" s="174">
        <f t="shared" si="11"/>
        <v>20</v>
      </c>
      <c r="N47" s="18"/>
      <c r="O47" s="18"/>
      <c r="P47" s="18"/>
      <c r="Q47" s="18"/>
      <c r="R47" s="18"/>
      <c r="S47" s="18"/>
      <c r="T47" s="18"/>
      <c r="U47" s="191"/>
      <c r="V47" s="191"/>
      <c r="W47" s="191"/>
      <c r="X47" s="191"/>
      <c r="Y47" s="191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58">
        <f t="shared" si="17"/>
        <v>10</v>
      </c>
      <c r="AL47" s="158">
        <f t="shared" si="23"/>
        <v>10</v>
      </c>
      <c r="AM47" s="158">
        <f t="shared" si="24"/>
        <v>20</v>
      </c>
      <c r="AN47">
        <v>8</v>
      </c>
      <c r="AO47">
        <v>12</v>
      </c>
    </row>
    <row r="48" spans="1:47" ht="19.5" customHeight="1" x14ac:dyDescent="0.25">
      <c r="A48" s="48">
        <v>35</v>
      </c>
      <c r="B48" s="289"/>
      <c r="C48" s="309" t="s">
        <v>116</v>
      </c>
      <c r="D48" s="25" t="s">
        <v>117</v>
      </c>
      <c r="E48" s="147" t="s">
        <v>118</v>
      </c>
      <c r="F48" s="58" t="s">
        <v>119</v>
      </c>
      <c r="G48" s="180">
        <v>2</v>
      </c>
      <c r="H48" s="18">
        <v>10</v>
      </c>
      <c r="I48" s="158">
        <f>H48-J48-K48</f>
        <v>9</v>
      </c>
      <c r="J48" s="18">
        <f t="shared" si="10"/>
        <v>1</v>
      </c>
      <c r="K48" s="18">
        <v>0</v>
      </c>
      <c r="L48" s="18">
        <v>10</v>
      </c>
      <c r="M48" s="18">
        <f t="shared" si="11"/>
        <v>20</v>
      </c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58">
        <f t="shared" si="17"/>
        <v>10</v>
      </c>
      <c r="AL48" s="158">
        <f t="shared" si="23"/>
        <v>10</v>
      </c>
      <c r="AM48" s="158">
        <f t="shared" si="24"/>
        <v>20</v>
      </c>
      <c r="AN48">
        <v>8</v>
      </c>
      <c r="AO48">
        <v>6</v>
      </c>
    </row>
    <row r="49" spans="1:41" ht="19.5" customHeight="1" x14ac:dyDescent="0.25">
      <c r="A49" s="128">
        <v>36</v>
      </c>
      <c r="B49" s="290"/>
      <c r="C49" s="310"/>
      <c r="D49" s="25" t="s">
        <v>117</v>
      </c>
      <c r="E49" s="147" t="s">
        <v>120</v>
      </c>
      <c r="F49" s="58" t="s">
        <v>119</v>
      </c>
      <c r="G49" s="180">
        <v>2</v>
      </c>
      <c r="H49" s="174">
        <v>10</v>
      </c>
      <c r="I49" s="175">
        <f t="shared" si="25"/>
        <v>9</v>
      </c>
      <c r="J49" s="174">
        <f t="shared" si="10"/>
        <v>1</v>
      </c>
      <c r="K49" s="174">
        <v>0</v>
      </c>
      <c r="L49" s="174">
        <v>10</v>
      </c>
      <c r="M49" s="174">
        <f t="shared" si="11"/>
        <v>20</v>
      </c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58">
        <f t="shared" si="17"/>
        <v>10</v>
      </c>
      <c r="AL49" s="158">
        <f t="shared" si="23"/>
        <v>10</v>
      </c>
      <c r="AM49" s="158">
        <f t="shared" si="24"/>
        <v>20</v>
      </c>
      <c r="AN49">
        <v>8</v>
      </c>
      <c r="AO49">
        <v>7</v>
      </c>
    </row>
    <row r="50" spans="1:41" ht="19.5" customHeight="1" x14ac:dyDescent="0.25">
      <c r="A50" s="48">
        <v>37</v>
      </c>
      <c r="B50" s="288" t="s">
        <v>121</v>
      </c>
      <c r="C50" s="51" t="s">
        <v>261</v>
      </c>
      <c r="D50" s="25" t="s">
        <v>122</v>
      </c>
      <c r="E50" s="147" t="s">
        <v>123</v>
      </c>
      <c r="F50" s="58" t="s">
        <v>124</v>
      </c>
      <c r="G50" s="180">
        <v>30</v>
      </c>
      <c r="H50" s="18">
        <v>430</v>
      </c>
      <c r="I50" s="158">
        <f>H50-J50-K50</f>
        <v>385</v>
      </c>
      <c r="J50" s="18">
        <f t="shared" si="10"/>
        <v>43</v>
      </c>
      <c r="K50" s="18">
        <v>2</v>
      </c>
      <c r="L50" s="18">
        <v>50</v>
      </c>
      <c r="M50" s="18">
        <f t="shared" si="11"/>
        <v>480</v>
      </c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58">
        <f t="shared" si="17"/>
        <v>430</v>
      </c>
      <c r="AL50" s="158">
        <f t="shared" si="23"/>
        <v>50</v>
      </c>
      <c r="AM50" s="158">
        <f t="shared" si="24"/>
        <v>480</v>
      </c>
      <c r="AN50">
        <v>400</v>
      </c>
      <c r="AO50">
        <v>65</v>
      </c>
    </row>
    <row r="51" spans="1:41" ht="19.5" customHeight="1" x14ac:dyDescent="0.25">
      <c r="A51" s="48">
        <v>38</v>
      </c>
      <c r="B51" s="289"/>
      <c r="C51" s="50" t="s">
        <v>125</v>
      </c>
      <c r="D51" s="25" t="s">
        <v>122</v>
      </c>
      <c r="E51" s="147" t="s">
        <v>126</v>
      </c>
      <c r="F51" s="58" t="s">
        <v>124</v>
      </c>
      <c r="G51" s="180">
        <v>24</v>
      </c>
      <c r="H51" s="174">
        <v>164</v>
      </c>
      <c r="I51" s="175">
        <f t="shared" ref="I51" si="26">H51-J51-K51</f>
        <v>147</v>
      </c>
      <c r="J51" s="174">
        <f t="shared" si="10"/>
        <v>17</v>
      </c>
      <c r="K51" s="174">
        <v>0</v>
      </c>
      <c r="L51" s="174">
        <v>16</v>
      </c>
      <c r="M51" s="174">
        <f t="shared" si="11"/>
        <v>180</v>
      </c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58">
        <f t="shared" si="17"/>
        <v>164</v>
      </c>
      <c r="AL51" s="158">
        <f t="shared" si="23"/>
        <v>16</v>
      </c>
      <c r="AM51" s="158">
        <f t="shared" si="24"/>
        <v>180</v>
      </c>
      <c r="AN51">
        <v>120</v>
      </c>
      <c r="AO51">
        <v>37</v>
      </c>
    </row>
    <row r="52" spans="1:41" ht="19.5" customHeight="1" x14ac:dyDescent="0.25">
      <c r="A52" s="128">
        <v>39</v>
      </c>
      <c r="B52" s="289"/>
      <c r="C52" s="50" t="s">
        <v>127</v>
      </c>
      <c r="D52" s="25" t="s">
        <v>128</v>
      </c>
      <c r="E52" s="147" t="s">
        <v>129</v>
      </c>
      <c r="F52" s="58" t="s">
        <v>130</v>
      </c>
      <c r="G52" s="180">
        <v>1</v>
      </c>
      <c r="H52" s="18">
        <v>20</v>
      </c>
      <c r="I52" s="158">
        <f>H52-J52-K52</f>
        <v>17</v>
      </c>
      <c r="J52" s="18">
        <f t="shared" si="10"/>
        <v>2</v>
      </c>
      <c r="K52" s="18">
        <v>1</v>
      </c>
      <c r="L52" s="18">
        <v>10</v>
      </c>
      <c r="M52" s="18">
        <f t="shared" si="11"/>
        <v>30</v>
      </c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58">
        <f t="shared" si="17"/>
        <v>20</v>
      </c>
      <c r="AL52" s="158">
        <f t="shared" si="23"/>
        <v>10</v>
      </c>
      <c r="AM52" s="158">
        <f t="shared" si="24"/>
        <v>30</v>
      </c>
      <c r="AN52">
        <v>30</v>
      </c>
      <c r="AO52">
        <v>11</v>
      </c>
    </row>
    <row r="53" spans="1:41" ht="54" x14ac:dyDescent="0.25">
      <c r="A53" s="48">
        <v>40</v>
      </c>
      <c r="B53" s="289"/>
      <c r="C53" s="50" t="s">
        <v>131</v>
      </c>
      <c r="D53" s="25" t="s">
        <v>132</v>
      </c>
      <c r="E53" s="147" t="s">
        <v>133</v>
      </c>
      <c r="F53" s="58" t="s">
        <v>134</v>
      </c>
      <c r="G53" s="180">
        <v>1</v>
      </c>
      <c r="H53" s="18">
        <v>19</v>
      </c>
      <c r="I53" s="158">
        <f>H53-J53-K53</f>
        <v>17</v>
      </c>
      <c r="J53" s="18">
        <f t="shared" si="10"/>
        <v>2</v>
      </c>
      <c r="K53" s="18">
        <v>0</v>
      </c>
      <c r="L53" s="18">
        <v>11</v>
      </c>
      <c r="M53" s="18">
        <f t="shared" si="11"/>
        <v>30</v>
      </c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58">
        <f t="shared" si="17"/>
        <v>19</v>
      </c>
      <c r="AL53" s="158">
        <f t="shared" si="23"/>
        <v>11</v>
      </c>
      <c r="AM53" s="158">
        <f t="shared" si="24"/>
        <v>30</v>
      </c>
      <c r="AN53">
        <v>25</v>
      </c>
    </row>
    <row r="54" spans="1:41" ht="90" hidden="1" x14ac:dyDescent="0.25">
      <c r="A54" s="128">
        <v>41</v>
      </c>
      <c r="B54" s="289"/>
      <c r="C54" s="52" t="s">
        <v>135</v>
      </c>
      <c r="D54" s="25" t="s">
        <v>93</v>
      </c>
      <c r="E54" s="147" t="s">
        <v>136</v>
      </c>
      <c r="F54" s="58" t="s">
        <v>137</v>
      </c>
      <c r="G54" s="180">
        <v>-15</v>
      </c>
      <c r="H54" s="174">
        <v>0</v>
      </c>
      <c r="I54" s="175">
        <f t="shared" ref="I54" si="27">H54-J54-K54</f>
        <v>0</v>
      </c>
      <c r="J54" s="174">
        <f t="shared" si="10"/>
        <v>0</v>
      </c>
      <c r="K54" s="174">
        <v>0</v>
      </c>
      <c r="L54" s="174">
        <v>0</v>
      </c>
      <c r="M54" s="174">
        <f t="shared" si="11"/>
        <v>0</v>
      </c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58">
        <f t="shared" si="17"/>
        <v>0</v>
      </c>
      <c r="AL54" s="158">
        <f t="shared" si="23"/>
        <v>0</v>
      </c>
      <c r="AM54" s="158">
        <f t="shared" si="24"/>
        <v>0</v>
      </c>
    </row>
    <row r="55" spans="1:41" s="4" customFormat="1" ht="19.5" customHeight="1" x14ac:dyDescent="0.25">
      <c r="A55" s="48">
        <v>42</v>
      </c>
      <c r="B55" s="290"/>
      <c r="C55" s="50" t="s">
        <v>138</v>
      </c>
      <c r="D55" s="26" t="s">
        <v>46</v>
      </c>
      <c r="E55" s="147" t="s">
        <v>47</v>
      </c>
      <c r="F55" s="58" t="s">
        <v>48</v>
      </c>
      <c r="G55" s="180">
        <v>3</v>
      </c>
      <c r="H55" s="18">
        <v>19</v>
      </c>
      <c r="I55" s="158">
        <f>H55-J55-K55</f>
        <v>17</v>
      </c>
      <c r="J55" s="18">
        <f t="shared" si="10"/>
        <v>2</v>
      </c>
      <c r="K55" s="18">
        <v>0</v>
      </c>
      <c r="L55" s="18">
        <v>11</v>
      </c>
      <c r="M55" s="18">
        <f t="shared" si="11"/>
        <v>30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7">
        <f t="shared" si="17"/>
        <v>19</v>
      </c>
      <c r="AL55" s="17">
        <f t="shared" si="23"/>
        <v>11</v>
      </c>
      <c r="AM55" s="17">
        <f t="shared" si="24"/>
        <v>30</v>
      </c>
      <c r="AN55" s="4">
        <v>15</v>
      </c>
      <c r="AO55" s="4">
        <v>0</v>
      </c>
    </row>
    <row r="56" spans="1:41" s="4" customFormat="1" ht="19.5" hidden="1" customHeight="1" x14ac:dyDescent="0.25">
      <c r="A56" s="48">
        <v>43</v>
      </c>
      <c r="B56" s="288" t="s">
        <v>448</v>
      </c>
      <c r="C56" s="50"/>
      <c r="D56" s="25" t="s">
        <v>151</v>
      </c>
      <c r="E56" s="147" t="s">
        <v>152</v>
      </c>
      <c r="F56" s="58" t="s">
        <v>239</v>
      </c>
      <c r="G56" s="180">
        <v>-2</v>
      </c>
      <c r="H56" s="174">
        <v>17</v>
      </c>
      <c r="I56" s="175">
        <f t="shared" ref="I56:I58" si="28">H56-J56-K56</f>
        <v>15</v>
      </c>
      <c r="J56" s="174">
        <f>ROUNDUP((H56*0.1),0)</f>
        <v>2</v>
      </c>
      <c r="K56" s="174">
        <v>0</v>
      </c>
      <c r="L56" s="174">
        <v>13</v>
      </c>
      <c r="M56" s="174">
        <f>H56+L56</f>
        <v>30</v>
      </c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58">
        <f t="shared" si="17"/>
        <v>17</v>
      </c>
      <c r="AL56" s="158">
        <f t="shared" si="23"/>
        <v>13</v>
      </c>
      <c r="AM56" s="158">
        <f t="shared" si="24"/>
        <v>30</v>
      </c>
    </row>
    <row r="57" spans="1:41" s="4" customFormat="1" ht="34.5" hidden="1" customHeight="1" x14ac:dyDescent="0.25">
      <c r="A57" s="128">
        <v>44</v>
      </c>
      <c r="B57" s="289"/>
      <c r="C57" s="50"/>
      <c r="D57" s="25" t="s">
        <v>31</v>
      </c>
      <c r="E57" s="147" t="s">
        <v>32</v>
      </c>
      <c r="F57" s="57" t="s">
        <v>33</v>
      </c>
      <c r="G57" s="173">
        <v>-1</v>
      </c>
      <c r="H57" s="174">
        <v>17</v>
      </c>
      <c r="I57" s="175">
        <f t="shared" si="28"/>
        <v>13</v>
      </c>
      <c r="J57" s="174">
        <f>ROUNDUP((H57*0.1),0)</f>
        <v>2</v>
      </c>
      <c r="K57" s="174">
        <v>2</v>
      </c>
      <c r="L57" s="174">
        <v>13</v>
      </c>
      <c r="M57" s="174">
        <f>H57+L57</f>
        <v>30</v>
      </c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4"/>
      <c r="AH57" s="184"/>
      <c r="AI57" s="18"/>
      <c r="AJ57" s="18"/>
      <c r="AK57" s="158">
        <f t="shared" si="17"/>
        <v>17</v>
      </c>
      <c r="AL57" s="158">
        <f t="shared" si="23"/>
        <v>13</v>
      </c>
      <c r="AM57" s="158">
        <f t="shared" si="24"/>
        <v>30</v>
      </c>
    </row>
    <row r="58" spans="1:41" s="4" customFormat="1" ht="19.5" customHeight="1" x14ac:dyDescent="0.25">
      <c r="A58" s="48">
        <v>45</v>
      </c>
      <c r="B58" s="289"/>
      <c r="C58" s="50"/>
      <c r="D58" s="26" t="s">
        <v>153</v>
      </c>
      <c r="E58" s="156" t="s">
        <v>154</v>
      </c>
      <c r="F58" s="71" t="s">
        <v>155</v>
      </c>
      <c r="G58" s="187">
        <v>1</v>
      </c>
      <c r="H58" s="174">
        <v>26</v>
      </c>
      <c r="I58" s="175">
        <f t="shared" si="28"/>
        <v>23</v>
      </c>
      <c r="J58" s="174">
        <f>ROUNDUP((H58*0.1),0)</f>
        <v>3</v>
      </c>
      <c r="K58" s="174">
        <v>0</v>
      </c>
      <c r="L58" s="174">
        <v>4</v>
      </c>
      <c r="M58" s="174">
        <f>H58+L58</f>
        <v>30</v>
      </c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4"/>
      <c r="AH58" s="184"/>
      <c r="AI58" s="18"/>
      <c r="AJ58" s="18"/>
      <c r="AK58" s="158">
        <f t="shared" si="17"/>
        <v>26</v>
      </c>
      <c r="AL58" s="158">
        <f t="shared" si="23"/>
        <v>4</v>
      </c>
      <c r="AM58" s="158">
        <f t="shared" si="24"/>
        <v>30</v>
      </c>
    </row>
    <row r="59" spans="1:41" s="4" customFormat="1" ht="19.5" customHeight="1" x14ac:dyDescent="0.25">
      <c r="A59" s="48">
        <v>46</v>
      </c>
      <c r="B59" s="290"/>
      <c r="C59" s="50"/>
      <c r="D59" s="25" t="s">
        <v>75</v>
      </c>
      <c r="E59" s="147" t="s">
        <v>156</v>
      </c>
      <c r="F59" s="58" t="s">
        <v>291</v>
      </c>
      <c r="G59" s="180"/>
      <c r="H59" s="174">
        <v>0</v>
      </c>
      <c r="I59" s="174"/>
      <c r="J59" s="174"/>
      <c r="K59" s="174"/>
      <c r="L59" s="174">
        <v>30</v>
      </c>
      <c r="M59" s="174">
        <f t="shared" ref="M59" si="29">H59+L59</f>
        <v>30</v>
      </c>
      <c r="N59" s="18"/>
      <c r="O59" s="18"/>
      <c r="P59" s="18"/>
      <c r="Q59" s="74"/>
      <c r="R59" s="189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58">
        <f t="shared" si="17"/>
        <v>0</v>
      </c>
      <c r="AL59" s="158">
        <f t="shared" si="23"/>
        <v>30</v>
      </c>
      <c r="AM59" s="158">
        <f t="shared" si="24"/>
        <v>30</v>
      </c>
    </row>
    <row r="60" spans="1:41" ht="18" hidden="1" x14ac:dyDescent="0.25">
      <c r="A60" s="128">
        <v>47</v>
      </c>
      <c r="B60" s="288" t="s">
        <v>267</v>
      </c>
      <c r="C60" s="55" t="s">
        <v>0</v>
      </c>
      <c r="D60" s="25" t="s">
        <v>82</v>
      </c>
      <c r="E60" s="147" t="s">
        <v>83</v>
      </c>
      <c r="F60" s="57" t="s">
        <v>84</v>
      </c>
      <c r="G60" s="173"/>
      <c r="H60" s="18"/>
      <c r="I60" s="18"/>
      <c r="J60" s="18"/>
      <c r="K60" s="18"/>
      <c r="L60" s="18"/>
      <c r="M60" s="18"/>
      <c r="N60" s="18">
        <v>2</v>
      </c>
      <c r="O60" s="18">
        <v>18</v>
      </c>
      <c r="P60" s="158">
        <f>O60-Q60</f>
        <v>16</v>
      </c>
      <c r="Q60" s="18">
        <f t="shared" ref="Q60:Q61" si="30">ROUNDUP((O60*0.1),0)</f>
        <v>2</v>
      </c>
      <c r="R60" s="18">
        <v>12</v>
      </c>
      <c r="S60" s="18">
        <f t="shared" ref="S60:S61" si="31">O60+R60</f>
        <v>30</v>
      </c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58">
        <f t="shared" si="17"/>
        <v>18</v>
      </c>
      <c r="AL60" s="158">
        <f t="shared" si="23"/>
        <v>12</v>
      </c>
      <c r="AM60" s="158">
        <f t="shared" si="24"/>
        <v>30</v>
      </c>
    </row>
    <row r="61" spans="1:41" ht="18" hidden="1" x14ac:dyDescent="0.25">
      <c r="A61" s="48">
        <v>48</v>
      </c>
      <c r="B61" s="289"/>
      <c r="C61" s="55" t="s">
        <v>0</v>
      </c>
      <c r="D61" s="25" t="s">
        <v>90</v>
      </c>
      <c r="E61" s="147" t="s">
        <v>91</v>
      </c>
      <c r="F61" s="57" t="s">
        <v>92</v>
      </c>
      <c r="G61" s="173"/>
      <c r="H61" s="18"/>
      <c r="I61" s="18"/>
      <c r="J61" s="18"/>
      <c r="K61" s="18"/>
      <c r="L61" s="18"/>
      <c r="M61" s="18"/>
      <c r="N61" s="18">
        <v>-14</v>
      </c>
      <c r="O61" s="18">
        <v>0</v>
      </c>
      <c r="P61" s="158">
        <f>O61-Q61</f>
        <v>0</v>
      </c>
      <c r="Q61" s="18">
        <f t="shared" si="30"/>
        <v>0</v>
      </c>
      <c r="R61" s="18">
        <v>0</v>
      </c>
      <c r="S61" s="18">
        <f t="shared" si="31"/>
        <v>0</v>
      </c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58">
        <f t="shared" si="17"/>
        <v>0</v>
      </c>
      <c r="AL61" s="158">
        <f t="shared" si="23"/>
        <v>0</v>
      </c>
      <c r="AM61" s="158">
        <f t="shared" si="24"/>
        <v>0</v>
      </c>
    </row>
    <row r="62" spans="1:41" ht="36" hidden="1" x14ac:dyDescent="0.25">
      <c r="A62" s="128">
        <v>49</v>
      </c>
      <c r="B62" s="289"/>
      <c r="C62" s="55" t="s">
        <v>0</v>
      </c>
      <c r="D62" s="25" t="s">
        <v>31</v>
      </c>
      <c r="E62" s="147" t="s">
        <v>32</v>
      </c>
      <c r="F62" s="57" t="s">
        <v>33</v>
      </c>
      <c r="G62" s="173"/>
      <c r="H62" s="192">
        <v>0</v>
      </c>
      <c r="I62" s="192"/>
      <c r="J62" s="192"/>
      <c r="K62" s="192"/>
      <c r="L62" s="18"/>
      <c r="M62" s="18"/>
      <c r="N62" s="18"/>
      <c r="O62" s="18"/>
      <c r="P62" s="18"/>
      <c r="Q62" s="18"/>
      <c r="R62" s="18"/>
      <c r="S62" s="18"/>
      <c r="T62" s="204">
        <v>1</v>
      </c>
      <c r="U62" s="204">
        <v>13</v>
      </c>
      <c r="V62" s="205">
        <f t="shared" ref="V62" si="32">U62-W62-X62</f>
        <v>11</v>
      </c>
      <c r="W62" s="204">
        <f t="shared" ref="W62:W63" si="33">ROUNDUP((U62*0.1),0)</f>
        <v>2</v>
      </c>
      <c r="X62" s="204">
        <v>0</v>
      </c>
      <c r="Y62" s="204">
        <v>17</v>
      </c>
      <c r="Z62" s="204">
        <f t="shared" ref="Z62:Z63" si="34">U62+Y62</f>
        <v>30</v>
      </c>
      <c r="AA62" s="204">
        <v>13</v>
      </c>
      <c r="AB62" s="204">
        <v>13</v>
      </c>
      <c r="AC62" s="204">
        <v>13</v>
      </c>
      <c r="AD62" s="204"/>
      <c r="AE62" s="204">
        <v>17</v>
      </c>
      <c r="AF62" s="204">
        <f>AB62+AE62</f>
        <v>30</v>
      </c>
      <c r="AG62" s="206">
        <v>13</v>
      </c>
      <c r="AH62" s="206"/>
      <c r="AI62" s="204">
        <v>17</v>
      </c>
      <c r="AJ62" s="204">
        <f>AG62+AI62</f>
        <v>30</v>
      </c>
      <c r="AK62" s="158">
        <f t="shared" si="17"/>
        <v>39</v>
      </c>
      <c r="AL62" s="158">
        <f t="shared" si="23"/>
        <v>51</v>
      </c>
      <c r="AM62" s="158">
        <f t="shared" si="24"/>
        <v>90</v>
      </c>
    </row>
    <row r="63" spans="1:41" ht="18" hidden="1" x14ac:dyDescent="0.25">
      <c r="A63" s="48">
        <v>50</v>
      </c>
      <c r="B63" s="289"/>
      <c r="C63" s="50" t="s">
        <v>0</v>
      </c>
      <c r="D63" s="26" t="s">
        <v>24</v>
      </c>
      <c r="E63" s="156" t="s">
        <v>25</v>
      </c>
      <c r="F63" s="71" t="s">
        <v>26</v>
      </c>
      <c r="G63" s="18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>
        <v>-20</v>
      </c>
      <c r="U63" s="18">
        <v>30</v>
      </c>
      <c r="V63" s="158">
        <f>U63-W63-X63</f>
        <v>26</v>
      </c>
      <c r="W63" s="18">
        <f t="shared" si="33"/>
        <v>3</v>
      </c>
      <c r="X63" s="18">
        <v>1</v>
      </c>
      <c r="Y63" s="18">
        <v>0</v>
      </c>
      <c r="Z63" s="18">
        <f t="shared" si="34"/>
        <v>30</v>
      </c>
      <c r="AA63" s="18">
        <v>-5</v>
      </c>
      <c r="AB63" s="18">
        <v>25</v>
      </c>
      <c r="AC63" s="158">
        <f>AB63-AD63</f>
        <v>22</v>
      </c>
      <c r="AD63" s="18">
        <f>ROUNDUP((AB63*0.1),0)</f>
        <v>3</v>
      </c>
      <c r="AE63" s="18">
        <v>0</v>
      </c>
      <c r="AF63" s="18">
        <f>AB63+AE63</f>
        <v>25</v>
      </c>
      <c r="AG63" s="184">
        <v>0</v>
      </c>
      <c r="AH63" s="18">
        <f t="shared" ref="AH63" si="35">ROUNDUP((AG63*0.1),0)</f>
        <v>0</v>
      </c>
      <c r="AI63" s="18">
        <v>0</v>
      </c>
      <c r="AJ63" s="18">
        <f t="shared" ref="AJ63" si="36">AG63+AI63</f>
        <v>0</v>
      </c>
      <c r="AK63" s="158">
        <f t="shared" si="17"/>
        <v>55</v>
      </c>
      <c r="AL63" s="158">
        <f t="shared" si="23"/>
        <v>0</v>
      </c>
      <c r="AM63" s="158">
        <f t="shared" si="24"/>
        <v>55</v>
      </c>
    </row>
    <row r="64" spans="1:41" ht="18" x14ac:dyDescent="0.25">
      <c r="A64" s="48">
        <v>51</v>
      </c>
      <c r="B64" s="290"/>
      <c r="C64" s="50"/>
      <c r="D64" s="25" t="s">
        <v>143</v>
      </c>
      <c r="E64" s="147" t="s">
        <v>270</v>
      </c>
      <c r="F64" s="58" t="s">
        <v>145</v>
      </c>
      <c r="G64" s="180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>
        <v>0</v>
      </c>
      <c r="V64" s="18"/>
      <c r="W64" s="18"/>
      <c r="X64" s="18"/>
      <c r="Y64" s="18">
        <v>0</v>
      </c>
      <c r="Z64" s="18">
        <f t="shared" ref="Z64" si="37">U64+Y64</f>
        <v>0</v>
      </c>
      <c r="AA64" s="18"/>
      <c r="AB64" s="18"/>
      <c r="AC64" s="18"/>
      <c r="AD64" s="18"/>
      <c r="AE64" s="18"/>
      <c r="AF64" s="18"/>
      <c r="AG64" s="184"/>
      <c r="AH64" s="184"/>
      <c r="AI64" s="18"/>
      <c r="AJ64" s="18"/>
      <c r="AK64" s="158">
        <f t="shared" si="17"/>
        <v>0</v>
      </c>
      <c r="AL64" s="158">
        <f t="shared" si="23"/>
        <v>0</v>
      </c>
      <c r="AM64" s="158">
        <f t="shared" si="24"/>
        <v>0</v>
      </c>
    </row>
    <row r="65" spans="1:39" x14ac:dyDescent="0.3">
      <c r="A65" s="70" t="s">
        <v>289</v>
      </c>
      <c r="B65" s="46"/>
      <c r="C65" s="45"/>
      <c r="D65" s="28"/>
      <c r="E65" s="3"/>
      <c r="F65" s="3"/>
      <c r="G65" s="3"/>
      <c r="H65" s="6"/>
      <c r="I65" s="6"/>
      <c r="J65" s="6"/>
      <c r="K65" s="6"/>
      <c r="L65" s="6"/>
      <c r="M65" s="6"/>
      <c r="N65" s="6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6"/>
      <c r="AL65" s="6"/>
      <c r="AM65" s="6"/>
    </row>
    <row r="66" spans="1:39" ht="19.5" thickBot="1" x14ac:dyDescent="0.35">
      <c r="A66" s="70" t="s">
        <v>452</v>
      </c>
      <c r="B66" s="46"/>
      <c r="C66" s="45"/>
      <c r="D66" s="28"/>
      <c r="E66" s="3"/>
      <c r="F66" s="3"/>
      <c r="G66" s="3"/>
      <c r="H66" s="6"/>
      <c r="I66" s="6"/>
      <c r="J66" s="6"/>
      <c r="K66" s="6"/>
      <c r="L66" s="6"/>
      <c r="M66" s="6"/>
      <c r="N66" s="6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6"/>
      <c r="AL66" s="6"/>
      <c r="AM66" s="6"/>
    </row>
    <row r="67" spans="1:39" ht="19.5" thickBot="1" x14ac:dyDescent="0.35">
      <c r="A67" s="8" t="s">
        <v>451</v>
      </c>
      <c r="B67" s="46"/>
      <c r="C67" s="45"/>
      <c r="D67" s="29"/>
      <c r="F67" s="4"/>
      <c r="G67" s="4"/>
      <c r="H67" s="4"/>
      <c r="I67" s="4"/>
      <c r="J67" s="65"/>
      <c r="K67" s="35"/>
      <c r="L67" s="6" t="s">
        <v>157</v>
      </c>
      <c r="M67" s="10"/>
      <c r="N67" s="10"/>
      <c r="O67" s="6"/>
      <c r="P67" s="6"/>
      <c r="Q67" s="6"/>
      <c r="S67" s="37"/>
      <c r="T67" s="144"/>
      <c r="U67" s="37"/>
      <c r="V67" s="133"/>
      <c r="W67" s="60"/>
      <c r="X67" s="133"/>
      <c r="Y67" s="37"/>
      <c r="Z67" s="37"/>
      <c r="AA67" s="144"/>
      <c r="AB67" s="37"/>
      <c r="AC67" s="133"/>
      <c r="AD67" s="60"/>
      <c r="AE67" s="37"/>
      <c r="AF67" s="37"/>
      <c r="AG67" s="37"/>
      <c r="AH67" s="60"/>
      <c r="AI67" s="37"/>
      <c r="AJ67" s="37"/>
      <c r="AK67" s="37"/>
      <c r="AL67" s="37"/>
      <c r="AM67" s="37"/>
    </row>
    <row r="68" spans="1:39" x14ac:dyDescent="0.3">
      <c r="A68" s="8" t="s">
        <v>158</v>
      </c>
      <c r="B68" s="53"/>
      <c r="C68" s="45"/>
      <c r="D68" s="30"/>
      <c r="E68" s="3"/>
      <c r="F68" s="5"/>
      <c r="G68" s="5"/>
      <c r="H68" s="6"/>
      <c r="I68" s="6"/>
      <c r="J68" s="6"/>
      <c r="K68" s="6"/>
      <c r="L68" s="6"/>
      <c r="M68" s="6"/>
      <c r="N68" s="6"/>
      <c r="O68" s="6"/>
      <c r="P68" s="6"/>
      <c r="Q68" s="6"/>
      <c r="S68" s="37"/>
      <c r="T68" s="144"/>
      <c r="U68" s="37"/>
      <c r="V68" s="133"/>
      <c r="W68" s="60"/>
      <c r="X68" s="133"/>
      <c r="Y68" s="37"/>
      <c r="Z68" s="37"/>
      <c r="AA68" s="144"/>
      <c r="AB68" s="37"/>
      <c r="AC68" s="133"/>
      <c r="AD68" s="60"/>
      <c r="AE68" s="37"/>
      <c r="AF68" s="37"/>
      <c r="AG68" s="37"/>
      <c r="AH68" s="60"/>
      <c r="AI68" s="37"/>
      <c r="AJ68" s="37"/>
      <c r="AK68" s="37"/>
      <c r="AL68" s="37"/>
      <c r="AM68" s="37"/>
    </row>
    <row r="69" spans="1:39" x14ac:dyDescent="0.3">
      <c r="L69" s="73"/>
      <c r="M69" s="72"/>
      <c r="N69" s="21"/>
      <c r="O69" s="73"/>
      <c r="P69" s="73"/>
      <c r="Q69" s="73"/>
      <c r="R69" s="73"/>
      <c r="S69" s="73"/>
      <c r="T69" s="73"/>
      <c r="U69" s="73"/>
      <c r="V69" s="73"/>
      <c r="W69" s="73"/>
      <c r="X69" s="73"/>
    </row>
    <row r="70" spans="1:39" x14ac:dyDescent="0.3">
      <c r="L70" s="73"/>
      <c r="M70" s="72"/>
      <c r="N70" s="72"/>
      <c r="O70" s="73"/>
      <c r="P70" s="73"/>
      <c r="Q70" s="73"/>
      <c r="R70" s="73"/>
      <c r="S70" s="73"/>
      <c r="T70" s="73"/>
      <c r="U70" s="73"/>
      <c r="V70" s="73"/>
      <c r="W70" s="73"/>
      <c r="X70" s="73"/>
    </row>
    <row r="71" spans="1:39" x14ac:dyDescent="0.3"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</row>
    <row r="72" spans="1:39" x14ac:dyDescent="0.3">
      <c r="G72" s="194">
        <v>-12</v>
      </c>
      <c r="H72" s="174">
        <v>30</v>
      </c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</row>
    <row r="73" spans="1:39" x14ac:dyDescent="0.3">
      <c r="G73" s="173">
        <v>8</v>
      </c>
      <c r="H73" s="174">
        <v>30</v>
      </c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</row>
    <row r="74" spans="1:39" x14ac:dyDescent="0.3">
      <c r="G74" s="170">
        <v>9</v>
      </c>
      <c r="H74" s="18">
        <v>31</v>
      </c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</row>
  </sheetData>
  <autoFilter ref="A12:AU68">
    <filterColumn colId="3">
      <filters blank="1">
        <filter val="01.03.02."/>
        <filter val="02.03.01"/>
        <filter val="05.03.01"/>
        <filter val="07.03.01"/>
        <filter val="07.03.03"/>
        <filter val="08.03.01"/>
        <filter val="08.05.01"/>
        <filter val="08.05.02"/>
        <filter val="09.03.01"/>
        <filter val="09.03.02"/>
        <filter val="12.03.01"/>
        <filter val="12.03.04"/>
        <filter val="19.03.04"/>
        <filter val="20.03.01"/>
        <filter val="21.05.01"/>
        <filter val="21.05.02"/>
        <filter val="21.05.03"/>
        <filter val="22.03.01"/>
        <filter val="23.05.01"/>
        <filter val="37.03.02"/>
        <filter val="38.03.05"/>
        <filter val="38.03.06"/>
        <filter val="42.03.01"/>
      </filters>
    </filterColumn>
  </autoFilter>
  <sortState ref="D14:AO23">
    <sortCondition ref="D14"/>
  </sortState>
  <mergeCells count="58">
    <mergeCell ref="AL7:AL9"/>
    <mergeCell ref="AM7:AM9"/>
    <mergeCell ref="AK7:AK9"/>
    <mergeCell ref="AB7:AD7"/>
    <mergeCell ref="AC8:AD8"/>
    <mergeCell ref="AB8:AB9"/>
    <mergeCell ref="AE7:AE9"/>
    <mergeCell ref="AG7:AG9"/>
    <mergeCell ref="AI7:AI9"/>
    <mergeCell ref="AJ7:AJ9"/>
    <mergeCell ref="B60:B64"/>
    <mergeCell ref="C32:C33"/>
    <mergeCell ref="B46:B49"/>
    <mergeCell ref="C46:C47"/>
    <mergeCell ref="C48:C49"/>
    <mergeCell ref="B36:B45"/>
    <mergeCell ref="C36:C38"/>
    <mergeCell ref="C43:C45"/>
    <mergeCell ref="B56:B59"/>
    <mergeCell ref="B25:B35"/>
    <mergeCell ref="C6:C10"/>
    <mergeCell ref="D6:D10"/>
    <mergeCell ref="E6:E10"/>
    <mergeCell ref="H7:K7"/>
    <mergeCell ref="I8:K8"/>
    <mergeCell ref="G6:M6"/>
    <mergeCell ref="AD2:AK2"/>
    <mergeCell ref="B50:B55"/>
    <mergeCell ref="B23:B24"/>
    <mergeCell ref="F6:F9"/>
    <mergeCell ref="B13:B22"/>
    <mergeCell ref="H8:H9"/>
    <mergeCell ref="O8:O9"/>
    <mergeCell ref="AK6:AM6"/>
    <mergeCell ref="AG6:AJ6"/>
    <mergeCell ref="Y7:Y9"/>
    <mergeCell ref="Z7:Z9"/>
    <mergeCell ref="AF7:AF9"/>
    <mergeCell ref="A3:AB3"/>
    <mergeCell ref="A4:AB4"/>
    <mergeCell ref="A6:A10"/>
    <mergeCell ref="B6:B10"/>
    <mergeCell ref="T6:Z6"/>
    <mergeCell ref="AA6:AF6"/>
    <mergeCell ref="G7:G9"/>
    <mergeCell ref="N7:N9"/>
    <mergeCell ref="T7:T9"/>
    <mergeCell ref="AA7:AA9"/>
    <mergeCell ref="L7:L9"/>
    <mergeCell ref="M7:M9"/>
    <mergeCell ref="U7:X7"/>
    <mergeCell ref="O7:Q7"/>
    <mergeCell ref="R7:R9"/>
    <mergeCell ref="S7:S9"/>
    <mergeCell ref="N6:S6"/>
    <mergeCell ref="P8:Q8"/>
    <mergeCell ref="V8:X8"/>
    <mergeCell ref="U8:U9"/>
  </mergeCell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U75"/>
  <sheetViews>
    <sheetView zoomScaleNormal="100" workbookViewId="0">
      <selection activeCell="G16" sqref="G16:H29"/>
    </sheetView>
  </sheetViews>
  <sheetFormatPr defaultRowHeight="18.75" x14ac:dyDescent="0.3"/>
  <cols>
    <col min="1" max="1" width="4.28515625" style="39" customWidth="1"/>
    <col min="2" max="2" width="5.7109375" style="40" customWidth="1"/>
    <col min="3" max="3" width="10.5703125" style="39" hidden="1" customWidth="1"/>
    <col min="4" max="4" width="9.5703125" style="31" customWidth="1"/>
    <col min="5" max="5" width="0" style="4" hidden="1" customWidth="1"/>
    <col min="6" max="6" width="56.42578125" customWidth="1"/>
    <col min="7" max="7" width="6.140625" customWidth="1"/>
    <col min="8" max="8" width="6.42578125" style="32" customWidth="1"/>
    <col min="9" max="9" width="6.42578125" style="32" hidden="1" customWidth="1"/>
    <col min="10" max="11" width="6" style="32" hidden="1" customWidth="1"/>
    <col min="12" max="12" width="5.5703125" style="32" customWidth="1"/>
    <col min="13" max="13" width="7.140625" style="32" customWidth="1"/>
    <col min="14" max="14" width="6" style="32" customWidth="1"/>
    <col min="15" max="15" width="5.5703125" style="32" customWidth="1"/>
    <col min="16" max="16" width="5.5703125" style="32" hidden="1" customWidth="1"/>
    <col min="17" max="17" width="7.42578125" style="32" hidden="1" customWidth="1"/>
    <col min="18" max="21" width="5.5703125" style="32" customWidth="1"/>
    <col min="22" max="24" width="4.5703125" style="32" hidden="1" customWidth="1"/>
    <col min="25" max="28" width="5.5703125" style="32" customWidth="1"/>
    <col min="29" max="29" width="5.5703125" style="32" hidden="1" customWidth="1"/>
    <col min="30" max="30" width="7.42578125" style="32" hidden="1" customWidth="1"/>
    <col min="31" max="33" width="5.5703125" style="32" customWidth="1"/>
    <col min="34" max="34" width="7.42578125" style="32" hidden="1" customWidth="1"/>
    <col min="35" max="36" width="5.5703125" style="32" customWidth="1"/>
    <col min="37" max="37" width="6.85546875" style="32" customWidth="1"/>
    <col min="38" max="38" width="5.5703125" style="32" customWidth="1"/>
    <col min="39" max="39" width="6.5703125" style="32" customWidth="1"/>
  </cols>
  <sheetData>
    <row r="1" spans="1:41" ht="18.75" customHeight="1" x14ac:dyDescent="0.35">
      <c r="A1" s="41"/>
      <c r="B1" s="42"/>
      <c r="C1" s="41"/>
      <c r="D1" s="22"/>
      <c r="E1" s="1"/>
      <c r="F1" s="1"/>
      <c r="G1" s="1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66" t="s">
        <v>6</v>
      </c>
      <c r="AE1" s="67"/>
      <c r="AF1" s="67"/>
      <c r="AG1" s="67"/>
      <c r="AH1" s="68"/>
      <c r="AI1" s="68"/>
      <c r="AJ1" s="68"/>
      <c r="AM1" s="33"/>
    </row>
    <row r="2" spans="1:41" ht="20.25" x14ac:dyDescent="0.3">
      <c r="A2" s="41"/>
      <c r="B2" s="42"/>
      <c r="C2" s="41"/>
      <c r="D2" s="22"/>
      <c r="E2" s="1"/>
      <c r="F2" s="1"/>
      <c r="G2" s="1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299" t="s">
        <v>285</v>
      </c>
      <c r="AE2" s="299"/>
      <c r="AF2" s="299"/>
      <c r="AG2" s="299"/>
      <c r="AH2" s="299"/>
      <c r="AI2" s="299"/>
      <c r="AJ2" s="299"/>
      <c r="AK2" s="299"/>
      <c r="AM2" s="33"/>
    </row>
    <row r="3" spans="1:41" ht="21" x14ac:dyDescent="0.35">
      <c r="A3" s="302" t="s">
        <v>286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149"/>
      <c r="AD3" s="69" t="s">
        <v>290</v>
      </c>
      <c r="AE3" s="67"/>
      <c r="AF3" s="67"/>
      <c r="AG3" s="67"/>
      <c r="AH3" s="68"/>
      <c r="AI3" s="68"/>
      <c r="AJ3" s="68"/>
      <c r="AM3" s="33"/>
    </row>
    <row r="4" spans="1:41" ht="18" customHeight="1" x14ac:dyDescent="0.35">
      <c r="A4" s="303" t="s">
        <v>8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150"/>
      <c r="AD4" s="66" t="s">
        <v>7</v>
      </c>
      <c r="AE4" s="34"/>
      <c r="AF4" s="67"/>
      <c r="AG4" s="62"/>
      <c r="AH4" s="68"/>
      <c r="AI4" s="68"/>
      <c r="AJ4" s="68"/>
      <c r="AM4" s="33"/>
    </row>
    <row r="5" spans="1:41" x14ac:dyDescent="0.3">
      <c r="A5" s="43"/>
      <c r="B5" s="44"/>
      <c r="C5" s="43"/>
      <c r="D5" s="23"/>
      <c r="E5" s="2"/>
      <c r="F5" s="2"/>
      <c r="G5" s="2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3"/>
      <c r="AL5" s="35"/>
      <c r="AM5" s="33"/>
    </row>
    <row r="6" spans="1:41" ht="18" x14ac:dyDescent="0.25">
      <c r="A6" s="304" t="s">
        <v>9</v>
      </c>
      <c r="B6" s="300" t="s">
        <v>10</v>
      </c>
      <c r="C6" s="305" t="s">
        <v>11</v>
      </c>
      <c r="D6" s="306" t="s">
        <v>12</v>
      </c>
      <c r="E6" s="307" t="s">
        <v>13</v>
      </c>
      <c r="F6" s="301" t="s">
        <v>14</v>
      </c>
      <c r="G6" s="285" t="s">
        <v>15</v>
      </c>
      <c r="H6" s="286"/>
      <c r="I6" s="286"/>
      <c r="J6" s="286"/>
      <c r="K6" s="286"/>
      <c r="L6" s="286"/>
      <c r="M6" s="287"/>
      <c r="N6" s="285" t="s">
        <v>16</v>
      </c>
      <c r="O6" s="286"/>
      <c r="P6" s="286"/>
      <c r="Q6" s="286"/>
      <c r="R6" s="286"/>
      <c r="S6" s="287"/>
      <c r="T6" s="285" t="s">
        <v>17</v>
      </c>
      <c r="U6" s="286"/>
      <c r="V6" s="286"/>
      <c r="W6" s="286"/>
      <c r="X6" s="286"/>
      <c r="Y6" s="286"/>
      <c r="Z6" s="287"/>
      <c r="AA6" s="285" t="s">
        <v>18</v>
      </c>
      <c r="AB6" s="286"/>
      <c r="AC6" s="286"/>
      <c r="AD6" s="286"/>
      <c r="AE6" s="286"/>
      <c r="AF6" s="287"/>
      <c r="AG6" s="285" t="s">
        <v>19</v>
      </c>
      <c r="AH6" s="286"/>
      <c r="AI6" s="286"/>
      <c r="AJ6" s="287"/>
      <c r="AK6" s="295" t="s">
        <v>274</v>
      </c>
      <c r="AL6" s="295"/>
      <c r="AM6" s="295"/>
    </row>
    <row r="7" spans="1:41" ht="18" customHeight="1" x14ac:dyDescent="0.25">
      <c r="A7" s="304"/>
      <c r="B7" s="300"/>
      <c r="C7" s="305"/>
      <c r="D7" s="306"/>
      <c r="E7" s="307"/>
      <c r="F7" s="301"/>
      <c r="G7" s="288" t="s">
        <v>453</v>
      </c>
      <c r="H7" s="295" t="s">
        <v>272</v>
      </c>
      <c r="I7" s="295"/>
      <c r="J7" s="295"/>
      <c r="K7" s="295"/>
      <c r="L7" s="294" t="s">
        <v>273</v>
      </c>
      <c r="M7" s="294" t="s">
        <v>20</v>
      </c>
      <c r="N7" s="291" t="str">
        <f>G7</f>
        <v>корр. к 2018</v>
      </c>
      <c r="O7" s="295" t="s">
        <v>272</v>
      </c>
      <c r="P7" s="295"/>
      <c r="Q7" s="295"/>
      <c r="R7" s="291" t="s">
        <v>273</v>
      </c>
      <c r="S7" s="291" t="s">
        <v>20</v>
      </c>
      <c r="T7" s="291" t="str">
        <f>G7</f>
        <v>корр. к 2018</v>
      </c>
      <c r="U7" s="295" t="s">
        <v>272</v>
      </c>
      <c r="V7" s="295"/>
      <c r="W7" s="295"/>
      <c r="X7" s="295"/>
      <c r="Y7" s="291" t="s">
        <v>273</v>
      </c>
      <c r="Z7" s="291" t="s">
        <v>20</v>
      </c>
      <c r="AA7" s="291" t="str">
        <f>G7</f>
        <v>корр. к 2018</v>
      </c>
      <c r="AB7" s="285" t="s">
        <v>272</v>
      </c>
      <c r="AC7" s="286"/>
      <c r="AD7" s="287"/>
      <c r="AE7" s="291" t="s">
        <v>273</v>
      </c>
      <c r="AF7" s="291" t="s">
        <v>20</v>
      </c>
      <c r="AG7" s="291" t="s">
        <v>272</v>
      </c>
      <c r="AH7" s="148"/>
      <c r="AI7" s="291" t="s">
        <v>273</v>
      </c>
      <c r="AJ7" s="291" t="s">
        <v>20</v>
      </c>
      <c r="AK7" s="291" t="str">
        <f>H8</f>
        <v>всего</v>
      </c>
      <c r="AL7" s="291" t="str">
        <f>L7</f>
        <v>Договор**</v>
      </c>
      <c r="AM7" s="291" t="s">
        <v>20</v>
      </c>
    </row>
    <row r="8" spans="1:41" ht="25.5" customHeight="1" x14ac:dyDescent="0.25">
      <c r="A8" s="304"/>
      <c r="B8" s="300"/>
      <c r="C8" s="305"/>
      <c r="D8" s="306"/>
      <c r="E8" s="307"/>
      <c r="F8" s="301"/>
      <c r="G8" s="289"/>
      <c r="H8" s="294" t="s">
        <v>161</v>
      </c>
      <c r="I8" s="298" t="s">
        <v>287</v>
      </c>
      <c r="J8" s="298"/>
      <c r="K8" s="298"/>
      <c r="L8" s="294"/>
      <c r="M8" s="294"/>
      <c r="N8" s="292"/>
      <c r="O8" s="294" t="s">
        <v>161</v>
      </c>
      <c r="P8" s="296" t="s">
        <v>287</v>
      </c>
      <c r="Q8" s="297"/>
      <c r="R8" s="292"/>
      <c r="S8" s="292"/>
      <c r="T8" s="292"/>
      <c r="U8" s="294" t="s">
        <v>161</v>
      </c>
      <c r="V8" s="298" t="s">
        <v>287</v>
      </c>
      <c r="W8" s="298"/>
      <c r="X8" s="298"/>
      <c r="Y8" s="292"/>
      <c r="Z8" s="292"/>
      <c r="AA8" s="292"/>
      <c r="AB8" s="291" t="s">
        <v>161</v>
      </c>
      <c r="AC8" s="296" t="s">
        <v>287</v>
      </c>
      <c r="AD8" s="297"/>
      <c r="AE8" s="292"/>
      <c r="AF8" s="292"/>
      <c r="AG8" s="292"/>
      <c r="AH8" s="155" t="s">
        <v>287</v>
      </c>
      <c r="AI8" s="292"/>
      <c r="AJ8" s="292"/>
      <c r="AK8" s="292"/>
      <c r="AL8" s="292"/>
      <c r="AM8" s="292"/>
    </row>
    <row r="9" spans="1:41" ht="58.5" x14ac:dyDescent="0.25">
      <c r="A9" s="304"/>
      <c r="B9" s="300"/>
      <c r="C9" s="305"/>
      <c r="D9" s="306"/>
      <c r="E9" s="307"/>
      <c r="F9" s="301"/>
      <c r="G9" s="290"/>
      <c r="H9" s="294"/>
      <c r="I9" s="63" t="s">
        <v>450</v>
      </c>
      <c r="J9" s="63" t="s">
        <v>288</v>
      </c>
      <c r="K9" s="63" t="s">
        <v>446</v>
      </c>
      <c r="L9" s="294"/>
      <c r="M9" s="294"/>
      <c r="N9" s="293"/>
      <c r="O9" s="294"/>
      <c r="P9" s="63" t="s">
        <v>450</v>
      </c>
      <c r="Q9" s="63" t="s">
        <v>288</v>
      </c>
      <c r="R9" s="293"/>
      <c r="S9" s="293"/>
      <c r="T9" s="293"/>
      <c r="U9" s="294"/>
      <c r="V9" s="63" t="s">
        <v>450</v>
      </c>
      <c r="W9" s="63" t="s">
        <v>288</v>
      </c>
      <c r="X9" s="63" t="s">
        <v>446</v>
      </c>
      <c r="Y9" s="293"/>
      <c r="Z9" s="293"/>
      <c r="AA9" s="293"/>
      <c r="AB9" s="293"/>
      <c r="AC9" s="63" t="s">
        <v>450</v>
      </c>
      <c r="AD9" s="63" t="s">
        <v>288</v>
      </c>
      <c r="AE9" s="293"/>
      <c r="AF9" s="293"/>
      <c r="AG9" s="293"/>
      <c r="AH9" s="63" t="s">
        <v>288</v>
      </c>
      <c r="AI9" s="293"/>
      <c r="AJ9" s="293"/>
      <c r="AK9" s="293"/>
      <c r="AL9" s="293"/>
      <c r="AM9" s="293"/>
    </row>
    <row r="10" spans="1:41" ht="18" x14ac:dyDescent="0.25">
      <c r="A10" s="304"/>
      <c r="B10" s="300"/>
      <c r="C10" s="305"/>
      <c r="D10" s="306"/>
      <c r="E10" s="307"/>
      <c r="F10" s="13" t="s">
        <v>21</v>
      </c>
      <c r="G10" s="193">
        <f t="shared" ref="G10:L10" si="0">SUM(G13:G65)</f>
        <v>164</v>
      </c>
      <c r="H10" s="16">
        <f t="shared" si="0"/>
        <v>1667</v>
      </c>
      <c r="I10" s="16">
        <f t="shared" si="0"/>
        <v>1370</v>
      </c>
      <c r="J10" s="16">
        <f t="shared" si="0"/>
        <v>166</v>
      </c>
      <c r="K10" s="16">
        <f t="shared" si="0"/>
        <v>40</v>
      </c>
      <c r="L10" s="16">
        <f t="shared" si="0"/>
        <v>783</v>
      </c>
      <c r="M10" s="38">
        <f>H10+L10</f>
        <v>2450</v>
      </c>
      <c r="N10" s="193">
        <f>SUM(N13:N65)</f>
        <v>-12</v>
      </c>
      <c r="O10" s="16">
        <f>SUM(O14:O65)</f>
        <v>18</v>
      </c>
      <c r="P10" s="16">
        <f t="shared" ref="P10:AJ10" si="1">SUM(P14:P65)</f>
        <v>16</v>
      </c>
      <c r="Q10" s="16">
        <f t="shared" si="1"/>
        <v>2</v>
      </c>
      <c r="R10" s="16">
        <f t="shared" si="1"/>
        <v>12</v>
      </c>
      <c r="S10" s="16">
        <f t="shared" si="1"/>
        <v>30</v>
      </c>
      <c r="T10" s="193">
        <f>SUM(T13:T65)</f>
        <v>-19</v>
      </c>
      <c r="U10" s="16">
        <f>SUM(U14:U65)</f>
        <v>43</v>
      </c>
      <c r="V10" s="16">
        <f t="shared" si="1"/>
        <v>37</v>
      </c>
      <c r="W10" s="16">
        <f t="shared" si="1"/>
        <v>5</v>
      </c>
      <c r="X10" s="16">
        <f t="shared" si="1"/>
        <v>1</v>
      </c>
      <c r="Y10" s="16">
        <f t="shared" si="1"/>
        <v>17</v>
      </c>
      <c r="Z10" s="16">
        <f t="shared" si="1"/>
        <v>60</v>
      </c>
      <c r="AA10" s="193">
        <f>SUM(AA13:AA65)</f>
        <v>8</v>
      </c>
      <c r="AB10" s="16">
        <f>SUM(AB14:AB65)</f>
        <v>38</v>
      </c>
      <c r="AC10" s="16">
        <f t="shared" si="1"/>
        <v>35</v>
      </c>
      <c r="AD10" s="16">
        <f t="shared" si="1"/>
        <v>3</v>
      </c>
      <c r="AE10" s="16">
        <f t="shared" si="1"/>
        <v>17</v>
      </c>
      <c r="AF10" s="16">
        <f t="shared" si="1"/>
        <v>55</v>
      </c>
      <c r="AG10" s="16">
        <f>SUM(AG13:AG65)</f>
        <v>13</v>
      </c>
      <c r="AH10" s="16">
        <f t="shared" si="1"/>
        <v>0</v>
      </c>
      <c r="AI10" s="16">
        <f t="shared" si="1"/>
        <v>17</v>
      </c>
      <c r="AJ10" s="16">
        <f t="shared" si="1"/>
        <v>30</v>
      </c>
      <c r="AK10" s="16">
        <f>SUM(AK13:AK65)</f>
        <v>1779</v>
      </c>
      <c r="AL10" s="16">
        <f>SUM(AL13:AL65)</f>
        <v>846</v>
      </c>
      <c r="AM10" s="16">
        <f>SUM(AM13:AM65)</f>
        <v>2625</v>
      </c>
      <c r="AN10" s="19">
        <f>SUM(AN14:AN65)</f>
        <v>1321</v>
      </c>
    </row>
    <row r="11" spans="1:41" ht="18" hidden="1" x14ac:dyDescent="0.25">
      <c r="A11" s="151"/>
      <c r="B11" s="145"/>
      <c r="C11" s="152"/>
      <c r="D11" s="153"/>
      <c r="E11" s="154"/>
      <c r="F11" s="13"/>
      <c r="G11" s="13"/>
      <c r="H11" s="16"/>
      <c r="I11" s="16"/>
      <c r="J11" s="16"/>
      <c r="K11" s="16"/>
      <c r="L11" s="16"/>
      <c r="M11" s="38">
        <f t="shared" ref="M11" si="2">H11+L11</f>
        <v>0</v>
      </c>
      <c r="N11" s="38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41" ht="18" x14ac:dyDescent="0.25">
      <c r="A12" s="151"/>
      <c r="B12" s="145"/>
      <c r="C12" s="152"/>
      <c r="D12" s="153"/>
      <c r="E12" s="154"/>
      <c r="F12" s="161"/>
      <c r="G12" s="161"/>
      <c r="H12" s="16"/>
      <c r="I12" s="16"/>
      <c r="J12" s="16"/>
      <c r="K12" s="16"/>
      <c r="L12" s="16"/>
      <c r="M12" s="38"/>
      <c r="N12" s="38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2"/>
      <c r="AH12" s="162"/>
      <c r="AI12" s="16"/>
      <c r="AJ12" s="16"/>
      <c r="AK12" s="16"/>
      <c r="AL12" s="16"/>
      <c r="AM12" s="16"/>
    </row>
    <row r="13" spans="1:41" ht="44.25" hidden="1" x14ac:dyDescent="0.25">
      <c r="A13" s="151">
        <v>1</v>
      </c>
      <c r="B13" s="135" t="s">
        <v>447</v>
      </c>
      <c r="C13" s="152"/>
      <c r="D13" s="26" t="s">
        <v>24</v>
      </c>
      <c r="E13" s="134"/>
      <c r="F13" s="167" t="s">
        <v>26</v>
      </c>
      <c r="G13" s="170">
        <v>38</v>
      </c>
      <c r="H13" s="158">
        <v>177</v>
      </c>
      <c r="I13" s="158">
        <f t="shared" ref="I13" si="3">H13-J13-K13</f>
        <v>136</v>
      </c>
      <c r="J13" s="18">
        <f t="shared" ref="J13:J23" si="4">ROUNDUP((H13*0.1),0)</f>
        <v>18</v>
      </c>
      <c r="K13" s="158">
        <v>23</v>
      </c>
      <c r="L13" s="158">
        <v>123</v>
      </c>
      <c r="M13" s="171">
        <f t="shared" ref="M13:M23" si="5">H13+L13</f>
        <v>300</v>
      </c>
      <c r="N13" s="18"/>
      <c r="O13" s="17"/>
      <c r="P13" s="17"/>
      <c r="Q13" s="17"/>
      <c r="R13" s="17"/>
      <c r="S13" s="17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72"/>
      <c r="AH13" s="172"/>
      <c r="AI13" s="158"/>
      <c r="AJ13" s="158"/>
      <c r="AK13" s="158">
        <f t="shared" ref="AK13:AK23" si="6">H13+O13+U13+AB13+AG13</f>
        <v>177</v>
      </c>
      <c r="AL13" s="158">
        <f t="shared" ref="AL13:AM35" si="7">L13+R13+Y13+AE13+AI13</f>
        <v>123</v>
      </c>
      <c r="AM13" s="158">
        <f t="shared" si="7"/>
        <v>300</v>
      </c>
    </row>
    <row r="14" spans="1:41" ht="18" hidden="1" x14ac:dyDescent="0.25">
      <c r="A14" s="48">
        <v>2</v>
      </c>
      <c r="B14" s="288" t="s">
        <v>76</v>
      </c>
      <c r="C14" s="147" t="s">
        <v>77</v>
      </c>
      <c r="D14" s="25" t="s">
        <v>78</v>
      </c>
      <c r="E14" s="147" t="s">
        <v>79</v>
      </c>
      <c r="F14" s="166" t="s">
        <v>80</v>
      </c>
      <c r="G14" s="173">
        <v>1</v>
      </c>
      <c r="H14" s="174">
        <v>26</v>
      </c>
      <c r="I14" s="175">
        <f t="shared" ref="I14:I23" si="8">H14-J14-K14</f>
        <v>23</v>
      </c>
      <c r="J14" s="174">
        <f t="shared" si="4"/>
        <v>3</v>
      </c>
      <c r="K14" s="174">
        <v>0</v>
      </c>
      <c r="L14" s="174">
        <v>4</v>
      </c>
      <c r="M14" s="174">
        <f t="shared" si="5"/>
        <v>30</v>
      </c>
      <c r="N14" s="18"/>
      <c r="O14" s="18"/>
      <c r="P14" s="18"/>
      <c r="Q14" s="18"/>
      <c r="R14" s="18"/>
      <c r="S14" s="18"/>
      <c r="T14" s="18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6"/>
      <c r="AH14" s="176"/>
      <c r="AI14" s="171"/>
      <c r="AJ14" s="171"/>
      <c r="AK14" s="158">
        <f t="shared" si="6"/>
        <v>26</v>
      </c>
      <c r="AL14" s="158">
        <f t="shared" ref="AL14" si="9">L14+R14+Y14+AE14+AI14</f>
        <v>4</v>
      </c>
      <c r="AM14" s="158">
        <f t="shared" si="7"/>
        <v>30</v>
      </c>
      <c r="AN14">
        <v>25</v>
      </c>
    </row>
    <row r="15" spans="1:41" ht="18" hidden="1" x14ac:dyDescent="0.25">
      <c r="A15" s="48">
        <v>3</v>
      </c>
      <c r="B15" s="289"/>
      <c r="C15" s="147" t="s">
        <v>81</v>
      </c>
      <c r="D15" s="25" t="s">
        <v>82</v>
      </c>
      <c r="E15" s="147" t="s">
        <v>83</v>
      </c>
      <c r="F15" s="57" t="s">
        <v>84</v>
      </c>
      <c r="G15" s="173">
        <v>11</v>
      </c>
      <c r="H15" s="18">
        <v>30</v>
      </c>
      <c r="I15" s="158">
        <f t="shared" si="8"/>
        <v>26</v>
      </c>
      <c r="J15" s="18">
        <f t="shared" si="4"/>
        <v>3</v>
      </c>
      <c r="K15" s="18">
        <v>1</v>
      </c>
      <c r="L15" s="18">
        <v>30</v>
      </c>
      <c r="M15" s="18">
        <f t="shared" si="5"/>
        <v>60</v>
      </c>
      <c r="N15" s="18"/>
      <c r="O15" s="18"/>
      <c r="P15" s="18"/>
      <c r="Q15" s="18"/>
      <c r="R15" s="18"/>
      <c r="S15" s="18"/>
      <c r="T15" s="18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6"/>
      <c r="AH15" s="176"/>
      <c r="AI15" s="171"/>
      <c r="AJ15" s="171"/>
      <c r="AK15" s="158">
        <f t="shared" si="6"/>
        <v>30</v>
      </c>
      <c r="AL15" s="158">
        <f t="shared" si="7"/>
        <v>30</v>
      </c>
      <c r="AM15" s="158">
        <f t="shared" si="7"/>
        <v>60</v>
      </c>
      <c r="AN15">
        <v>20</v>
      </c>
      <c r="AO15">
        <v>11</v>
      </c>
    </row>
    <row r="16" spans="1:41" ht="18" x14ac:dyDescent="0.25">
      <c r="A16" s="151">
        <v>4</v>
      </c>
      <c r="B16" s="289"/>
      <c r="C16" s="147" t="s">
        <v>85</v>
      </c>
      <c r="D16" s="25" t="s">
        <v>86</v>
      </c>
      <c r="E16" s="200" t="s">
        <v>87</v>
      </c>
      <c r="F16" s="57" t="s">
        <v>4</v>
      </c>
      <c r="G16" s="173">
        <v>28</v>
      </c>
      <c r="H16" s="174">
        <v>46</v>
      </c>
      <c r="I16" s="175">
        <f t="shared" si="8"/>
        <v>41</v>
      </c>
      <c r="J16" s="174">
        <f t="shared" si="4"/>
        <v>5</v>
      </c>
      <c r="K16" s="174">
        <v>0</v>
      </c>
      <c r="L16" s="174">
        <v>14</v>
      </c>
      <c r="M16" s="174">
        <f t="shared" si="5"/>
        <v>60</v>
      </c>
      <c r="N16" s="18"/>
      <c r="O16" s="18"/>
      <c r="P16" s="18"/>
      <c r="Q16" s="18"/>
      <c r="R16" s="18"/>
      <c r="S16" s="18"/>
      <c r="T16" s="18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6"/>
      <c r="AH16" s="176"/>
      <c r="AI16" s="171"/>
      <c r="AJ16" s="171"/>
      <c r="AK16" s="158">
        <f t="shared" si="6"/>
        <v>46</v>
      </c>
      <c r="AL16" s="158">
        <f t="shared" si="7"/>
        <v>14</v>
      </c>
      <c r="AM16" s="158">
        <f t="shared" si="7"/>
        <v>60</v>
      </c>
      <c r="AN16">
        <v>45</v>
      </c>
      <c r="AO16">
        <v>6</v>
      </c>
    </row>
    <row r="17" spans="1:47" ht="36" x14ac:dyDescent="0.25">
      <c r="A17" s="48">
        <v>5</v>
      </c>
      <c r="B17" s="289"/>
      <c r="C17" s="147" t="s">
        <v>88</v>
      </c>
      <c r="D17" s="25" t="s">
        <v>257</v>
      </c>
      <c r="E17" s="147" t="s">
        <v>259</v>
      </c>
      <c r="F17" s="57" t="s">
        <v>454</v>
      </c>
      <c r="G17" s="173">
        <v>-22</v>
      </c>
      <c r="H17" s="174">
        <v>0</v>
      </c>
      <c r="I17" s="175">
        <f t="shared" si="8"/>
        <v>0</v>
      </c>
      <c r="J17" s="174">
        <f t="shared" si="4"/>
        <v>0</v>
      </c>
      <c r="K17" s="174">
        <v>0</v>
      </c>
      <c r="L17" s="174">
        <v>0</v>
      </c>
      <c r="M17" s="174">
        <f t="shared" si="5"/>
        <v>0</v>
      </c>
      <c r="N17" s="18"/>
      <c r="O17" s="18"/>
      <c r="P17" s="18"/>
      <c r="Q17" s="18"/>
      <c r="R17" s="18"/>
      <c r="S17" s="18"/>
      <c r="T17" s="18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6"/>
      <c r="AH17" s="176"/>
      <c r="AI17" s="171"/>
      <c r="AJ17" s="171"/>
      <c r="AK17" s="158">
        <f t="shared" si="6"/>
        <v>0</v>
      </c>
      <c r="AL17" s="158">
        <f t="shared" si="7"/>
        <v>0</v>
      </c>
      <c r="AM17" s="158">
        <f t="shared" si="7"/>
        <v>0</v>
      </c>
    </row>
    <row r="18" spans="1:47" ht="18" hidden="1" x14ac:dyDescent="0.25">
      <c r="A18" s="48">
        <v>6</v>
      </c>
      <c r="B18" s="289"/>
      <c r="C18" s="147" t="s">
        <v>89</v>
      </c>
      <c r="D18" s="25" t="s">
        <v>90</v>
      </c>
      <c r="E18" s="200" t="s">
        <v>91</v>
      </c>
      <c r="F18" s="57" t="s">
        <v>92</v>
      </c>
      <c r="G18" s="173">
        <v>17</v>
      </c>
      <c r="H18" s="18">
        <v>47</v>
      </c>
      <c r="I18" s="158">
        <f t="shared" si="8"/>
        <v>41</v>
      </c>
      <c r="J18" s="18">
        <f t="shared" si="4"/>
        <v>5</v>
      </c>
      <c r="K18" s="18">
        <v>1</v>
      </c>
      <c r="L18" s="18">
        <v>13</v>
      </c>
      <c r="M18" s="18">
        <f t="shared" si="5"/>
        <v>60</v>
      </c>
      <c r="N18" s="18"/>
      <c r="O18" s="18"/>
      <c r="P18" s="18"/>
      <c r="Q18" s="18"/>
      <c r="R18" s="18"/>
      <c r="S18" s="18"/>
      <c r="T18" s="18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6"/>
      <c r="AH18" s="176"/>
      <c r="AI18" s="171"/>
      <c r="AJ18" s="171"/>
      <c r="AK18" s="158">
        <f t="shared" si="6"/>
        <v>47</v>
      </c>
      <c r="AL18" s="158">
        <f t="shared" si="7"/>
        <v>13</v>
      </c>
      <c r="AM18" s="158">
        <f t="shared" si="7"/>
        <v>60</v>
      </c>
    </row>
    <row r="19" spans="1:47" ht="36" hidden="1" x14ac:dyDescent="0.25">
      <c r="A19" s="151">
        <v>7</v>
      </c>
      <c r="B19" s="289"/>
      <c r="C19" s="147" t="s">
        <v>94</v>
      </c>
      <c r="D19" s="25" t="s">
        <v>95</v>
      </c>
      <c r="E19" s="147" t="s">
        <v>96</v>
      </c>
      <c r="F19" s="58" t="s">
        <v>97</v>
      </c>
      <c r="G19" s="177">
        <v>2</v>
      </c>
      <c r="H19" s="178">
        <v>24</v>
      </c>
      <c r="I19" s="158">
        <f t="shared" si="8"/>
        <v>21</v>
      </c>
      <c r="J19" s="18">
        <f t="shared" si="4"/>
        <v>3</v>
      </c>
      <c r="K19" s="178">
        <v>0</v>
      </c>
      <c r="L19" s="178">
        <v>6</v>
      </c>
      <c r="M19" s="18">
        <f t="shared" si="5"/>
        <v>30</v>
      </c>
      <c r="N19" s="178"/>
      <c r="O19" s="178"/>
      <c r="P19" s="178"/>
      <c r="Q19" s="178"/>
      <c r="R19" s="178"/>
      <c r="S19" s="178"/>
      <c r="T19" s="178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1"/>
      <c r="AH19" s="171"/>
      <c r="AI19" s="171"/>
      <c r="AJ19" s="171"/>
      <c r="AK19" s="158">
        <f t="shared" si="6"/>
        <v>24</v>
      </c>
      <c r="AL19" s="158">
        <f t="shared" si="7"/>
        <v>6</v>
      </c>
      <c r="AM19" s="158">
        <f t="shared" si="7"/>
        <v>30</v>
      </c>
      <c r="AN19">
        <v>22</v>
      </c>
      <c r="AO19">
        <v>3</v>
      </c>
    </row>
    <row r="20" spans="1:47" ht="54" hidden="1" x14ac:dyDescent="0.25">
      <c r="A20" s="48">
        <v>8</v>
      </c>
      <c r="B20" s="289"/>
      <c r="C20" s="147" t="s">
        <v>98</v>
      </c>
      <c r="D20" s="25" t="s">
        <v>99</v>
      </c>
      <c r="E20" s="147" t="s">
        <v>100</v>
      </c>
      <c r="F20" s="58" t="s">
        <v>101</v>
      </c>
      <c r="G20" s="180">
        <v>3</v>
      </c>
      <c r="H20" s="174">
        <v>28</v>
      </c>
      <c r="I20" s="175">
        <f t="shared" si="8"/>
        <v>25</v>
      </c>
      <c r="J20" s="174">
        <f t="shared" si="4"/>
        <v>3</v>
      </c>
      <c r="K20" s="174">
        <v>0</v>
      </c>
      <c r="L20" s="174">
        <v>2</v>
      </c>
      <c r="M20" s="174">
        <f t="shared" si="5"/>
        <v>30</v>
      </c>
      <c r="N20" s="18"/>
      <c r="O20" s="18"/>
      <c r="P20" s="18"/>
      <c r="Q20" s="18"/>
      <c r="R20" s="18"/>
      <c r="S20" s="18"/>
      <c r="T20" s="18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8"/>
      <c r="AG20" s="171"/>
      <c r="AH20" s="171"/>
      <c r="AI20" s="171"/>
      <c r="AJ20" s="171"/>
      <c r="AK20" s="158">
        <f t="shared" si="6"/>
        <v>28</v>
      </c>
      <c r="AL20" s="158">
        <f t="shared" si="7"/>
        <v>2</v>
      </c>
      <c r="AM20" s="158">
        <f t="shared" si="7"/>
        <v>30</v>
      </c>
      <c r="AN20">
        <v>25</v>
      </c>
    </row>
    <row r="21" spans="1:47" ht="18" hidden="1" x14ac:dyDescent="0.25">
      <c r="A21" s="151">
        <v>9</v>
      </c>
      <c r="B21" s="289"/>
      <c r="C21" s="147" t="s">
        <v>88</v>
      </c>
      <c r="D21" s="25" t="s">
        <v>102</v>
      </c>
      <c r="E21" s="147" t="s">
        <v>103</v>
      </c>
      <c r="F21" s="58" t="s">
        <v>104</v>
      </c>
      <c r="G21" s="180">
        <v>-4</v>
      </c>
      <c r="H21" s="174">
        <v>17</v>
      </c>
      <c r="I21" s="175">
        <f t="shared" si="8"/>
        <v>13</v>
      </c>
      <c r="J21" s="174">
        <f t="shared" si="4"/>
        <v>2</v>
      </c>
      <c r="K21" s="174">
        <v>2</v>
      </c>
      <c r="L21" s="174">
        <v>13</v>
      </c>
      <c r="M21" s="174">
        <f t="shared" si="5"/>
        <v>30</v>
      </c>
      <c r="N21" s="18"/>
      <c r="O21" s="18"/>
      <c r="P21" s="18"/>
      <c r="Q21" s="18"/>
      <c r="R21" s="18"/>
      <c r="S21" s="18"/>
      <c r="T21" s="18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58">
        <f t="shared" si="6"/>
        <v>17</v>
      </c>
      <c r="AL21" s="158">
        <f t="shared" si="7"/>
        <v>13</v>
      </c>
      <c r="AM21" s="158">
        <f t="shared" si="7"/>
        <v>30</v>
      </c>
      <c r="AN21">
        <v>20</v>
      </c>
      <c r="AO21">
        <v>8</v>
      </c>
    </row>
    <row r="22" spans="1:47" ht="18" hidden="1" x14ac:dyDescent="0.25">
      <c r="A22" s="48">
        <v>10</v>
      </c>
      <c r="B22" s="289"/>
      <c r="C22" s="147" t="s">
        <v>88</v>
      </c>
      <c r="D22" s="25" t="s">
        <v>105</v>
      </c>
      <c r="E22" s="147" t="s">
        <v>106</v>
      </c>
      <c r="F22" s="58" t="s">
        <v>107</v>
      </c>
      <c r="G22" s="180">
        <v>-4</v>
      </c>
      <c r="H22" s="174">
        <v>17</v>
      </c>
      <c r="I22" s="175">
        <f t="shared" si="8"/>
        <v>15</v>
      </c>
      <c r="J22" s="174">
        <f t="shared" si="4"/>
        <v>2</v>
      </c>
      <c r="K22" s="174">
        <v>0</v>
      </c>
      <c r="L22" s="174">
        <v>13</v>
      </c>
      <c r="M22" s="174">
        <f t="shared" si="5"/>
        <v>30</v>
      </c>
      <c r="N22" s="18"/>
      <c r="O22" s="18"/>
      <c r="P22" s="18"/>
      <c r="Q22" s="18"/>
      <c r="R22" s="18"/>
      <c r="S22" s="18"/>
      <c r="T22" s="18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58">
        <f t="shared" si="6"/>
        <v>17</v>
      </c>
      <c r="AL22" s="158">
        <f t="shared" si="7"/>
        <v>13</v>
      </c>
      <c r="AM22" s="158">
        <f t="shared" si="7"/>
        <v>30</v>
      </c>
      <c r="AN22">
        <v>20</v>
      </c>
      <c r="AO22">
        <v>1</v>
      </c>
    </row>
    <row r="23" spans="1:47" ht="18" hidden="1" x14ac:dyDescent="0.25">
      <c r="A23" s="48">
        <v>11</v>
      </c>
      <c r="B23" s="289"/>
      <c r="C23" s="147" t="s">
        <v>85</v>
      </c>
      <c r="D23" s="25" t="s">
        <v>108</v>
      </c>
      <c r="E23" s="147" t="s">
        <v>109</v>
      </c>
      <c r="F23" s="58" t="s">
        <v>110</v>
      </c>
      <c r="G23" s="180">
        <v>-4</v>
      </c>
      <c r="H23" s="174">
        <v>17</v>
      </c>
      <c r="I23" s="175">
        <f t="shared" si="8"/>
        <v>15</v>
      </c>
      <c r="J23" s="174">
        <f t="shared" si="4"/>
        <v>2</v>
      </c>
      <c r="K23" s="174">
        <v>0</v>
      </c>
      <c r="L23" s="174">
        <v>13</v>
      </c>
      <c r="M23" s="174">
        <f t="shared" si="5"/>
        <v>30</v>
      </c>
      <c r="N23" s="18"/>
      <c r="O23" s="18"/>
      <c r="P23" s="18"/>
      <c r="Q23" s="18"/>
      <c r="R23" s="18"/>
      <c r="S23" s="18"/>
      <c r="T23" s="18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58">
        <f t="shared" si="6"/>
        <v>17</v>
      </c>
      <c r="AL23" s="158">
        <f t="shared" si="7"/>
        <v>13</v>
      </c>
      <c r="AM23" s="158">
        <f t="shared" si="7"/>
        <v>30</v>
      </c>
      <c r="AN23">
        <v>20</v>
      </c>
      <c r="AO23">
        <v>2</v>
      </c>
    </row>
    <row r="24" spans="1:47" ht="36" hidden="1" x14ac:dyDescent="0.25">
      <c r="A24" s="151">
        <v>12</v>
      </c>
      <c r="B24" s="300" t="s">
        <v>22</v>
      </c>
      <c r="C24" s="147" t="s">
        <v>27</v>
      </c>
      <c r="D24" s="25" t="s">
        <v>28</v>
      </c>
      <c r="E24" s="147" t="s">
        <v>29</v>
      </c>
      <c r="F24" s="58" t="s">
        <v>30</v>
      </c>
      <c r="G24" s="181">
        <v>-2</v>
      </c>
      <c r="H24" s="182">
        <v>17</v>
      </c>
      <c r="I24" s="175">
        <f t="shared" ref="I24:I35" si="10">H24-J24-K24</f>
        <v>15</v>
      </c>
      <c r="J24" s="174">
        <f t="shared" ref="J24:J55" si="11">ROUNDUP((H24*0.1),0)</f>
        <v>2</v>
      </c>
      <c r="K24" s="182">
        <v>0</v>
      </c>
      <c r="L24" s="182">
        <v>13</v>
      </c>
      <c r="M24" s="174">
        <f t="shared" ref="M24:M55" si="12">H24+L24</f>
        <v>30</v>
      </c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"/>
      <c r="AH24" s="18"/>
      <c r="AI24" s="18"/>
      <c r="AJ24" s="18"/>
      <c r="AK24" s="158">
        <f t="shared" ref="AK24:AK29" si="13">H24+O24+U24+AB24+AG24</f>
        <v>17</v>
      </c>
      <c r="AL24" s="158">
        <f t="shared" si="7"/>
        <v>13</v>
      </c>
      <c r="AM24" s="158">
        <f t="shared" si="7"/>
        <v>30</v>
      </c>
      <c r="AN24">
        <v>20</v>
      </c>
      <c r="AO24">
        <v>1</v>
      </c>
    </row>
    <row r="25" spans="1:47" ht="18" hidden="1" x14ac:dyDescent="0.25">
      <c r="A25" s="48">
        <v>13</v>
      </c>
      <c r="B25" s="300"/>
      <c r="C25" s="147" t="s">
        <v>27</v>
      </c>
      <c r="D25" s="25" t="s">
        <v>34</v>
      </c>
      <c r="E25" s="147" t="s">
        <v>35</v>
      </c>
      <c r="F25" s="166" t="s">
        <v>36</v>
      </c>
      <c r="G25" s="173">
        <v>2</v>
      </c>
      <c r="H25" s="18">
        <v>18</v>
      </c>
      <c r="I25" s="158">
        <f>H25-J25-K25</f>
        <v>16</v>
      </c>
      <c r="J25" s="18">
        <f t="shared" si="11"/>
        <v>2</v>
      </c>
      <c r="K25" s="18">
        <v>0</v>
      </c>
      <c r="L25" s="18">
        <v>12</v>
      </c>
      <c r="M25" s="18">
        <f t="shared" si="12"/>
        <v>30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4"/>
      <c r="AH25" s="184"/>
      <c r="AI25" s="18"/>
      <c r="AJ25" s="18"/>
      <c r="AK25" s="158">
        <f t="shared" si="13"/>
        <v>18</v>
      </c>
      <c r="AL25" s="158">
        <f t="shared" si="7"/>
        <v>12</v>
      </c>
      <c r="AM25" s="158">
        <f t="shared" si="7"/>
        <v>30</v>
      </c>
      <c r="AN25">
        <v>10</v>
      </c>
      <c r="AO25">
        <v>10</v>
      </c>
    </row>
    <row r="26" spans="1:47" ht="18" hidden="1" x14ac:dyDescent="0.25">
      <c r="A26" s="48">
        <v>14</v>
      </c>
      <c r="B26" s="288" t="s">
        <v>37</v>
      </c>
      <c r="C26" s="156" t="s">
        <v>38</v>
      </c>
      <c r="D26" s="26" t="s">
        <v>39</v>
      </c>
      <c r="E26" s="156" t="s">
        <v>40</v>
      </c>
      <c r="F26" s="163" t="s">
        <v>41</v>
      </c>
      <c r="G26" s="185"/>
      <c r="H26" s="174">
        <v>28</v>
      </c>
      <c r="I26" s="175">
        <f t="shared" si="10"/>
        <v>25</v>
      </c>
      <c r="J26" s="174">
        <f t="shared" si="11"/>
        <v>3</v>
      </c>
      <c r="K26" s="174">
        <v>0</v>
      </c>
      <c r="L26" s="174">
        <v>2</v>
      </c>
      <c r="M26" s="174">
        <f t="shared" si="12"/>
        <v>30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4"/>
      <c r="AH26" s="184"/>
      <c r="AI26" s="18"/>
      <c r="AJ26" s="18"/>
      <c r="AK26" s="158">
        <f t="shared" si="13"/>
        <v>28</v>
      </c>
      <c r="AL26" s="158">
        <f t="shared" si="7"/>
        <v>2</v>
      </c>
      <c r="AM26" s="158">
        <f t="shared" si="7"/>
        <v>30</v>
      </c>
      <c r="AN26">
        <v>25</v>
      </c>
    </row>
    <row r="27" spans="1:47" ht="18" hidden="1" x14ac:dyDescent="0.25">
      <c r="A27" s="151">
        <v>15</v>
      </c>
      <c r="B27" s="289"/>
      <c r="C27" s="156" t="s">
        <v>42</v>
      </c>
      <c r="D27" s="26" t="s">
        <v>43</v>
      </c>
      <c r="E27" s="156" t="s">
        <v>44</v>
      </c>
      <c r="F27" s="165" t="s">
        <v>3</v>
      </c>
      <c r="G27" s="186">
        <v>1</v>
      </c>
      <c r="H27" s="18">
        <v>18</v>
      </c>
      <c r="I27" s="158">
        <f t="shared" si="10"/>
        <v>14</v>
      </c>
      <c r="J27" s="18">
        <f t="shared" si="11"/>
        <v>2</v>
      </c>
      <c r="K27" s="18">
        <v>2</v>
      </c>
      <c r="L27" s="18">
        <v>12</v>
      </c>
      <c r="M27" s="18">
        <f t="shared" si="12"/>
        <v>30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4"/>
      <c r="AH27" s="184"/>
      <c r="AI27" s="18"/>
      <c r="AJ27" s="18"/>
      <c r="AK27" s="158">
        <f t="shared" si="13"/>
        <v>18</v>
      </c>
      <c r="AL27" s="158">
        <f t="shared" si="7"/>
        <v>12</v>
      </c>
      <c r="AM27" s="158">
        <f t="shared" si="7"/>
        <v>30</v>
      </c>
      <c r="AN27">
        <v>15</v>
      </c>
      <c r="AO27">
        <v>2</v>
      </c>
    </row>
    <row r="28" spans="1:47" ht="18" hidden="1" x14ac:dyDescent="0.25">
      <c r="A28" s="48">
        <v>16</v>
      </c>
      <c r="B28" s="289"/>
      <c r="C28" s="156" t="s">
        <v>45</v>
      </c>
      <c r="D28" s="26" t="s">
        <v>46</v>
      </c>
      <c r="E28" s="156" t="s">
        <v>47</v>
      </c>
      <c r="F28" s="165" t="s">
        <v>48</v>
      </c>
      <c r="G28" s="186">
        <v>2</v>
      </c>
      <c r="H28" s="18">
        <v>19</v>
      </c>
      <c r="I28" s="158">
        <f t="shared" si="10"/>
        <v>17</v>
      </c>
      <c r="J28" s="18">
        <f t="shared" si="11"/>
        <v>2</v>
      </c>
      <c r="K28" s="18">
        <v>0</v>
      </c>
      <c r="L28" s="18">
        <v>11</v>
      </c>
      <c r="M28" s="18">
        <f t="shared" si="12"/>
        <v>30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4"/>
      <c r="AH28" s="184"/>
      <c r="AI28" s="18"/>
      <c r="AJ28" s="18"/>
      <c r="AK28" s="158">
        <f t="shared" si="13"/>
        <v>19</v>
      </c>
      <c r="AL28" s="158">
        <f t="shared" si="7"/>
        <v>11</v>
      </c>
      <c r="AM28" s="158">
        <f t="shared" si="7"/>
        <v>30</v>
      </c>
      <c r="AN28">
        <v>15</v>
      </c>
      <c r="AO28">
        <v>5</v>
      </c>
    </row>
    <row r="29" spans="1:47" ht="38.25" customHeight="1" x14ac:dyDescent="0.25">
      <c r="A29" s="151">
        <v>17</v>
      </c>
      <c r="B29" s="289"/>
      <c r="C29" s="49" t="s">
        <v>42</v>
      </c>
      <c r="D29" s="26" t="s">
        <v>49</v>
      </c>
      <c r="E29" s="156" t="s">
        <v>50</v>
      </c>
      <c r="F29" s="71" t="s">
        <v>51</v>
      </c>
      <c r="G29" s="187">
        <v>25</v>
      </c>
      <c r="H29" s="18">
        <v>45</v>
      </c>
      <c r="I29" s="158">
        <f t="shared" si="10"/>
        <v>38</v>
      </c>
      <c r="J29" s="18">
        <f t="shared" si="11"/>
        <v>5</v>
      </c>
      <c r="K29" s="18">
        <v>2</v>
      </c>
      <c r="L29" s="18">
        <v>15</v>
      </c>
      <c r="M29" s="18">
        <f t="shared" si="12"/>
        <v>60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4"/>
      <c r="AH29" s="184"/>
      <c r="AI29" s="18"/>
      <c r="AJ29" s="18"/>
      <c r="AK29" s="158">
        <f t="shared" si="13"/>
        <v>45</v>
      </c>
      <c r="AL29" s="158">
        <f t="shared" si="7"/>
        <v>15</v>
      </c>
      <c r="AM29" s="158">
        <f t="shared" si="7"/>
        <v>60</v>
      </c>
      <c r="AN29">
        <v>15</v>
      </c>
      <c r="AO29">
        <v>16</v>
      </c>
    </row>
    <row r="30" spans="1:47" ht="18" hidden="1" x14ac:dyDescent="0.25">
      <c r="A30" s="48">
        <v>18</v>
      </c>
      <c r="B30" s="289"/>
      <c r="C30" s="156" t="s">
        <v>52</v>
      </c>
      <c r="D30" s="26" t="s">
        <v>53</v>
      </c>
      <c r="E30" s="156" t="s">
        <v>54</v>
      </c>
      <c r="F30" s="163" t="s">
        <v>55</v>
      </c>
      <c r="G30" s="170">
        <v>4</v>
      </c>
      <c r="H30" s="18">
        <v>20</v>
      </c>
      <c r="I30" s="158">
        <f t="shared" si="10"/>
        <v>18</v>
      </c>
      <c r="J30" s="18">
        <f t="shared" si="11"/>
        <v>2</v>
      </c>
      <c r="K30" s="18">
        <v>0</v>
      </c>
      <c r="L30" s="18">
        <v>10</v>
      </c>
      <c r="M30" s="18">
        <f t="shared" si="12"/>
        <v>30</v>
      </c>
      <c r="N30" s="18"/>
      <c r="O30" s="18"/>
      <c r="P30" s="18"/>
      <c r="Q30" s="18"/>
      <c r="R30" s="18"/>
      <c r="S30" s="18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6"/>
      <c r="AH30" s="176"/>
      <c r="AI30" s="171"/>
      <c r="AJ30" s="171"/>
      <c r="AK30" s="158">
        <f>H30+O30+U30+AB30+AG30</f>
        <v>20</v>
      </c>
      <c r="AL30" s="158">
        <f t="shared" si="7"/>
        <v>10</v>
      </c>
      <c r="AM30" s="158">
        <f t="shared" si="7"/>
        <v>30</v>
      </c>
      <c r="AN30">
        <v>25</v>
      </c>
      <c r="AQ30" s="20"/>
      <c r="AR30" s="20"/>
      <c r="AS30" s="20"/>
      <c r="AT30" s="20"/>
      <c r="AU30" s="20"/>
    </row>
    <row r="31" spans="1:47" ht="18" hidden="1" x14ac:dyDescent="0.25">
      <c r="A31" s="48"/>
      <c r="B31" s="289"/>
      <c r="C31" s="156"/>
      <c r="D31" s="195"/>
      <c r="E31" s="196"/>
      <c r="F31" s="197" t="s">
        <v>240</v>
      </c>
      <c r="G31" s="198">
        <v>-2</v>
      </c>
      <c r="H31" s="18">
        <v>74</v>
      </c>
      <c r="I31" s="158"/>
      <c r="J31" s="18"/>
      <c r="K31" s="18"/>
      <c r="L31" s="18">
        <v>16</v>
      </c>
      <c r="M31" s="18">
        <f t="shared" si="12"/>
        <v>90</v>
      </c>
      <c r="N31" s="18"/>
      <c r="O31" s="18"/>
      <c r="P31" s="18"/>
      <c r="Q31" s="18"/>
      <c r="R31" s="18"/>
      <c r="S31" s="18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6"/>
      <c r="AH31" s="176"/>
      <c r="AI31" s="171"/>
      <c r="AJ31" s="171"/>
      <c r="AK31" s="158">
        <f t="shared" ref="AK31:AK65" si="14">H31+O31+U31+AB31+AG31</f>
        <v>74</v>
      </c>
      <c r="AL31" s="158">
        <f t="shared" si="7"/>
        <v>16</v>
      </c>
      <c r="AM31" s="158">
        <f t="shared" si="7"/>
        <v>90</v>
      </c>
      <c r="AQ31" s="20"/>
      <c r="AR31" s="20"/>
      <c r="AS31" s="20"/>
      <c r="AT31" s="20"/>
      <c r="AU31" s="20"/>
    </row>
    <row r="32" spans="1:47" ht="18" hidden="1" x14ac:dyDescent="0.25">
      <c r="A32" s="48">
        <v>19</v>
      </c>
      <c r="B32" s="289"/>
      <c r="C32" s="308" t="s">
        <v>56</v>
      </c>
      <c r="D32" s="26" t="s">
        <v>57</v>
      </c>
      <c r="E32" s="156" t="s">
        <v>56</v>
      </c>
      <c r="F32" s="163" t="s">
        <v>58</v>
      </c>
      <c r="G32" s="187"/>
      <c r="H32" s="18">
        <v>0</v>
      </c>
      <c r="I32" s="158">
        <v>0</v>
      </c>
      <c r="J32" s="18">
        <f t="shared" si="11"/>
        <v>0</v>
      </c>
      <c r="K32" s="18">
        <v>0</v>
      </c>
      <c r="L32" s="18">
        <v>0</v>
      </c>
      <c r="M32" s="18">
        <f t="shared" si="12"/>
        <v>0</v>
      </c>
      <c r="N32" s="18"/>
      <c r="O32" s="18"/>
      <c r="P32" s="18"/>
      <c r="Q32" s="18"/>
      <c r="R32" s="18"/>
      <c r="S32" s="18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6"/>
      <c r="AH32" s="176"/>
      <c r="AI32" s="171"/>
      <c r="AJ32" s="171"/>
      <c r="AK32" s="158">
        <f t="shared" si="14"/>
        <v>0</v>
      </c>
      <c r="AL32" s="158">
        <f t="shared" si="7"/>
        <v>0</v>
      </c>
      <c r="AM32" s="158">
        <f t="shared" si="7"/>
        <v>0</v>
      </c>
      <c r="AN32">
        <v>95</v>
      </c>
      <c r="AO32">
        <v>15</v>
      </c>
      <c r="AQ32" s="21"/>
      <c r="AR32" s="21"/>
      <c r="AS32" s="21"/>
      <c r="AT32" s="20"/>
      <c r="AU32" s="20"/>
    </row>
    <row r="33" spans="1:47" ht="39" hidden="1" customHeight="1" x14ac:dyDescent="0.25">
      <c r="A33" s="151">
        <v>20</v>
      </c>
      <c r="B33" s="289"/>
      <c r="C33" s="308"/>
      <c r="D33" s="25" t="s">
        <v>57</v>
      </c>
      <c r="E33" s="156" t="s">
        <v>59</v>
      </c>
      <c r="F33" s="163" t="s">
        <v>60</v>
      </c>
      <c r="G33" s="170"/>
      <c r="H33" s="18">
        <v>0</v>
      </c>
      <c r="I33" s="158">
        <f t="shared" si="10"/>
        <v>0</v>
      </c>
      <c r="J33" s="18">
        <f t="shared" si="11"/>
        <v>0</v>
      </c>
      <c r="K33" s="18">
        <v>0</v>
      </c>
      <c r="L33" s="18">
        <v>0</v>
      </c>
      <c r="M33" s="18">
        <f t="shared" si="12"/>
        <v>0</v>
      </c>
      <c r="N33" s="18"/>
      <c r="O33" s="18"/>
      <c r="P33" s="18"/>
      <c r="Q33" s="18"/>
      <c r="R33" s="18"/>
      <c r="S33" s="18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6"/>
      <c r="AH33" s="176"/>
      <c r="AI33" s="171"/>
      <c r="AJ33" s="171"/>
      <c r="AK33" s="158">
        <f t="shared" si="14"/>
        <v>0</v>
      </c>
      <c r="AL33" s="158">
        <f t="shared" si="7"/>
        <v>0</v>
      </c>
      <c r="AM33" s="158">
        <f t="shared" si="7"/>
        <v>0</v>
      </c>
      <c r="AN33">
        <v>25</v>
      </c>
      <c r="AQ33" s="21"/>
      <c r="AR33" s="21"/>
      <c r="AS33" s="21"/>
      <c r="AT33" s="20"/>
      <c r="AU33" s="20"/>
    </row>
    <row r="34" spans="1:47" ht="18" hidden="1" x14ac:dyDescent="0.25">
      <c r="A34" s="48">
        <v>21</v>
      </c>
      <c r="B34" s="289"/>
      <c r="C34" s="156" t="s">
        <v>45</v>
      </c>
      <c r="D34" s="26" t="s">
        <v>61</v>
      </c>
      <c r="E34" s="156" t="s">
        <v>62</v>
      </c>
      <c r="F34" s="163" t="s">
        <v>63</v>
      </c>
      <c r="G34" s="170">
        <v>3</v>
      </c>
      <c r="H34" s="18">
        <v>50</v>
      </c>
      <c r="I34" s="158">
        <f t="shared" si="10"/>
        <v>44</v>
      </c>
      <c r="J34" s="18">
        <f t="shared" si="11"/>
        <v>5</v>
      </c>
      <c r="K34" s="18">
        <v>1</v>
      </c>
      <c r="L34" s="18">
        <v>10</v>
      </c>
      <c r="M34" s="18">
        <f t="shared" si="12"/>
        <v>60</v>
      </c>
      <c r="N34" s="18"/>
      <c r="O34" s="18"/>
      <c r="P34" s="18"/>
      <c r="Q34" s="18"/>
      <c r="R34" s="18"/>
      <c r="S34" s="18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6"/>
      <c r="AH34" s="176"/>
      <c r="AI34" s="171"/>
      <c r="AJ34" s="171"/>
      <c r="AK34" s="158">
        <f t="shared" si="14"/>
        <v>50</v>
      </c>
      <c r="AL34" s="158">
        <f t="shared" si="7"/>
        <v>10</v>
      </c>
      <c r="AM34" s="158">
        <f t="shared" si="7"/>
        <v>60</v>
      </c>
      <c r="AN34">
        <v>75</v>
      </c>
      <c r="AQ34" s="20"/>
      <c r="AR34" s="20"/>
      <c r="AS34" s="20"/>
      <c r="AT34" s="20"/>
      <c r="AU34" s="20"/>
    </row>
    <row r="35" spans="1:47" ht="18" hidden="1" x14ac:dyDescent="0.25">
      <c r="A35" s="48">
        <v>22</v>
      </c>
      <c r="B35" s="290"/>
      <c r="C35" s="156" t="s">
        <v>42</v>
      </c>
      <c r="D35" s="26" t="s">
        <v>64</v>
      </c>
      <c r="E35" s="156" t="s">
        <v>65</v>
      </c>
      <c r="F35" s="71" t="s">
        <v>5</v>
      </c>
      <c r="G35" s="187">
        <v>-4</v>
      </c>
      <c r="H35" s="174">
        <v>17</v>
      </c>
      <c r="I35" s="175">
        <f t="shared" si="10"/>
        <v>15</v>
      </c>
      <c r="J35" s="174">
        <f t="shared" si="11"/>
        <v>2</v>
      </c>
      <c r="K35" s="174">
        <v>0</v>
      </c>
      <c r="L35" s="174">
        <v>13</v>
      </c>
      <c r="M35" s="174">
        <f t="shared" si="12"/>
        <v>30</v>
      </c>
      <c r="N35" s="18"/>
      <c r="O35" s="18"/>
      <c r="P35" s="18"/>
      <c r="Q35" s="18"/>
      <c r="R35" s="18"/>
      <c r="S35" s="18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6"/>
      <c r="AH35" s="176"/>
      <c r="AI35" s="171"/>
      <c r="AJ35" s="171"/>
      <c r="AK35" s="158">
        <f t="shared" si="14"/>
        <v>17</v>
      </c>
      <c r="AL35" s="158">
        <f t="shared" si="7"/>
        <v>13</v>
      </c>
      <c r="AM35" s="158">
        <f t="shared" si="7"/>
        <v>30</v>
      </c>
      <c r="AN35">
        <v>16</v>
      </c>
      <c r="AO35">
        <v>5</v>
      </c>
      <c r="AQ35" s="20"/>
      <c r="AR35" s="20"/>
      <c r="AS35" s="20"/>
      <c r="AT35" s="20"/>
      <c r="AU35" s="20"/>
    </row>
    <row r="36" spans="1:47" ht="18" hidden="1" x14ac:dyDescent="0.25">
      <c r="A36" s="151">
        <v>23</v>
      </c>
      <c r="B36" s="288" t="s">
        <v>271</v>
      </c>
      <c r="C36" s="309" t="s">
        <v>66</v>
      </c>
      <c r="D36" s="27" t="s">
        <v>269</v>
      </c>
      <c r="E36" s="147" t="s">
        <v>67</v>
      </c>
      <c r="F36" s="57" t="s">
        <v>68</v>
      </c>
      <c r="G36" s="173"/>
      <c r="H36" s="18">
        <v>0</v>
      </c>
      <c r="I36" s="18"/>
      <c r="J36" s="18"/>
      <c r="K36" s="18"/>
      <c r="L36" s="18">
        <v>30</v>
      </c>
      <c r="M36" s="18">
        <f t="shared" ref="M36:M45" si="15">H36+L36</f>
        <v>30</v>
      </c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4"/>
      <c r="AH36" s="184"/>
      <c r="AI36" s="18"/>
      <c r="AJ36" s="18"/>
      <c r="AK36" s="158">
        <f t="shared" ref="AK36:AK45" si="16">H36+O36+U36+AB36+AG36</f>
        <v>0</v>
      </c>
      <c r="AL36" s="158">
        <f t="shared" ref="AL36:AL45" si="17">L36+R36+Y36+AE36+AI36</f>
        <v>30</v>
      </c>
      <c r="AM36" s="158">
        <f t="shared" ref="AM36:AM45" si="18">M36+S36+Z36+AF36+AJ36</f>
        <v>30</v>
      </c>
      <c r="AO36">
        <v>2</v>
      </c>
    </row>
    <row r="37" spans="1:47" ht="18" hidden="1" x14ac:dyDescent="0.25">
      <c r="A37" s="48">
        <v>24</v>
      </c>
      <c r="B37" s="289"/>
      <c r="C37" s="311"/>
      <c r="D37" s="25" t="s">
        <v>275</v>
      </c>
      <c r="E37" s="147"/>
      <c r="F37" s="75" t="s">
        <v>276</v>
      </c>
      <c r="G37" s="188"/>
      <c r="H37" s="18">
        <v>0</v>
      </c>
      <c r="I37" s="18"/>
      <c r="J37" s="18"/>
      <c r="K37" s="18"/>
      <c r="L37" s="18">
        <v>30</v>
      </c>
      <c r="M37" s="18">
        <f t="shared" si="15"/>
        <v>30</v>
      </c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4"/>
      <c r="AH37" s="184"/>
      <c r="AI37" s="18"/>
      <c r="AJ37" s="18"/>
      <c r="AK37" s="17">
        <f t="shared" si="16"/>
        <v>0</v>
      </c>
      <c r="AL37" s="17">
        <f t="shared" si="17"/>
        <v>30</v>
      </c>
      <c r="AM37" s="17">
        <f t="shared" si="18"/>
        <v>30</v>
      </c>
    </row>
    <row r="38" spans="1:47" ht="18" hidden="1" x14ac:dyDescent="0.25">
      <c r="A38" s="151">
        <v>25</v>
      </c>
      <c r="B38" s="289"/>
      <c r="C38" s="310"/>
      <c r="D38" s="25" t="s">
        <v>140</v>
      </c>
      <c r="E38" s="147" t="s">
        <v>141</v>
      </c>
      <c r="F38" s="57" t="s">
        <v>241</v>
      </c>
      <c r="G38" s="173">
        <v>-7</v>
      </c>
      <c r="H38" s="174">
        <v>16</v>
      </c>
      <c r="I38" s="175">
        <f>H38-J38-K38</f>
        <v>14</v>
      </c>
      <c r="J38" s="174">
        <f>ROUNDUP((H38*0.1),0)</f>
        <v>2</v>
      </c>
      <c r="K38" s="174"/>
      <c r="L38" s="174">
        <v>14</v>
      </c>
      <c r="M38" s="174">
        <f t="shared" si="15"/>
        <v>30</v>
      </c>
      <c r="N38" s="74"/>
      <c r="O38" s="201"/>
      <c r="P38" s="201"/>
      <c r="Q38" s="189"/>
      <c r="R38" s="189"/>
      <c r="S38" s="183"/>
      <c r="T38" s="183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4"/>
      <c r="AH38" s="184"/>
      <c r="AI38" s="18"/>
      <c r="AJ38" s="18"/>
      <c r="AK38" s="158">
        <f t="shared" si="16"/>
        <v>16</v>
      </c>
      <c r="AL38" s="158">
        <f t="shared" si="17"/>
        <v>14</v>
      </c>
      <c r="AM38" s="158">
        <f t="shared" si="18"/>
        <v>30</v>
      </c>
      <c r="AN38" s="54">
        <v>30</v>
      </c>
      <c r="AO38" s="54">
        <v>15</v>
      </c>
    </row>
    <row r="39" spans="1:47" ht="18" hidden="1" x14ac:dyDescent="0.25">
      <c r="A39" s="48">
        <v>26</v>
      </c>
      <c r="B39" s="289"/>
      <c r="C39" s="147" t="s">
        <v>139</v>
      </c>
      <c r="D39" s="25" t="s">
        <v>143</v>
      </c>
      <c r="E39" s="147" t="s">
        <v>144</v>
      </c>
      <c r="F39" s="164" t="s">
        <v>145</v>
      </c>
      <c r="G39" s="180">
        <v>7</v>
      </c>
      <c r="H39" s="18">
        <v>102</v>
      </c>
      <c r="I39" s="158">
        <f>H39-J39-K39</f>
        <v>89</v>
      </c>
      <c r="J39" s="18">
        <f>ROUNDUP((H39*0.1),0)</f>
        <v>11</v>
      </c>
      <c r="K39" s="18">
        <v>2</v>
      </c>
      <c r="L39" s="18">
        <v>18</v>
      </c>
      <c r="M39" s="18">
        <f t="shared" si="15"/>
        <v>120</v>
      </c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58">
        <f t="shared" si="16"/>
        <v>102</v>
      </c>
      <c r="AL39" s="158">
        <f t="shared" si="17"/>
        <v>18</v>
      </c>
      <c r="AM39" s="158">
        <f t="shared" si="18"/>
        <v>120</v>
      </c>
      <c r="AN39" s="136">
        <v>92</v>
      </c>
      <c r="AO39" s="136">
        <v>5</v>
      </c>
    </row>
    <row r="40" spans="1:47" ht="18" hidden="1" x14ac:dyDescent="0.25">
      <c r="A40" s="48">
        <v>27</v>
      </c>
      <c r="B40" s="289"/>
      <c r="C40" s="147" t="s">
        <v>142</v>
      </c>
      <c r="D40" s="25" t="s">
        <v>147</v>
      </c>
      <c r="E40" s="147" t="s">
        <v>148</v>
      </c>
      <c r="F40" s="164" t="s">
        <v>149</v>
      </c>
      <c r="G40" s="180">
        <v>2</v>
      </c>
      <c r="H40" s="18">
        <v>45</v>
      </c>
      <c r="I40" s="158">
        <f>H40-J40-K40</f>
        <v>40</v>
      </c>
      <c r="J40" s="18">
        <f>ROUNDUP((H40*0.1),0)</f>
        <v>5</v>
      </c>
      <c r="K40" s="18">
        <v>0</v>
      </c>
      <c r="L40" s="18">
        <v>15</v>
      </c>
      <c r="M40" s="18">
        <f t="shared" si="15"/>
        <v>60</v>
      </c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58">
        <f t="shared" si="16"/>
        <v>45</v>
      </c>
      <c r="AL40" s="158">
        <f t="shared" si="17"/>
        <v>15</v>
      </c>
      <c r="AM40" s="158">
        <f t="shared" si="18"/>
        <v>60</v>
      </c>
      <c r="AN40">
        <v>44</v>
      </c>
      <c r="AO40">
        <v>8</v>
      </c>
    </row>
    <row r="41" spans="1:47" ht="18" hidden="1" x14ac:dyDescent="0.25">
      <c r="A41" s="151">
        <v>28</v>
      </c>
      <c r="B41" s="289"/>
      <c r="C41" s="147" t="s">
        <v>146</v>
      </c>
      <c r="D41" s="25" t="s">
        <v>277</v>
      </c>
      <c r="E41" s="200"/>
      <c r="F41" s="76" t="s">
        <v>278</v>
      </c>
      <c r="G41" s="168">
        <v>17</v>
      </c>
      <c r="H41" s="18">
        <v>17</v>
      </c>
      <c r="I41" s="18"/>
      <c r="J41" s="18"/>
      <c r="K41" s="18"/>
      <c r="L41" s="18">
        <v>13</v>
      </c>
      <c r="M41" s="18">
        <f t="shared" si="15"/>
        <v>30</v>
      </c>
      <c r="N41" s="18"/>
      <c r="O41" s="18"/>
      <c r="P41" s="18"/>
      <c r="Q41" s="18"/>
      <c r="R41" s="189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7">
        <f t="shared" si="16"/>
        <v>17</v>
      </c>
      <c r="AL41" s="17">
        <f t="shared" si="17"/>
        <v>13</v>
      </c>
      <c r="AM41" s="17">
        <f t="shared" si="18"/>
        <v>30</v>
      </c>
      <c r="AO41" s="54"/>
    </row>
    <row r="42" spans="1:47" ht="36" hidden="1" x14ac:dyDescent="0.25">
      <c r="A42" s="48">
        <v>29</v>
      </c>
      <c r="B42" s="289"/>
      <c r="C42" s="147" t="s">
        <v>74</v>
      </c>
      <c r="D42" s="25" t="s">
        <v>281</v>
      </c>
      <c r="E42" s="147"/>
      <c r="F42" s="76" t="s">
        <v>280</v>
      </c>
      <c r="G42" s="168"/>
      <c r="H42" s="18">
        <v>0</v>
      </c>
      <c r="I42" s="18"/>
      <c r="J42" s="18"/>
      <c r="K42" s="18"/>
      <c r="L42" s="18">
        <v>30</v>
      </c>
      <c r="M42" s="18">
        <f t="shared" si="15"/>
        <v>30</v>
      </c>
      <c r="N42" s="18"/>
      <c r="O42" s="18"/>
      <c r="P42" s="74"/>
      <c r="Q42" s="74"/>
      <c r="R42" s="189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7">
        <f t="shared" si="16"/>
        <v>0</v>
      </c>
      <c r="AL42" s="17">
        <f t="shared" si="17"/>
        <v>30</v>
      </c>
      <c r="AM42" s="17">
        <f t="shared" si="18"/>
        <v>30</v>
      </c>
      <c r="AO42" s="15"/>
    </row>
    <row r="43" spans="1:47" ht="18" hidden="1" x14ac:dyDescent="0.25">
      <c r="A43" s="48">
        <v>30</v>
      </c>
      <c r="B43" s="289"/>
      <c r="C43" s="309" t="s">
        <v>71</v>
      </c>
      <c r="D43" s="25" t="s">
        <v>69</v>
      </c>
      <c r="E43" s="147" t="s">
        <v>262</v>
      </c>
      <c r="F43" s="58" t="s">
        <v>70</v>
      </c>
      <c r="G43" s="180"/>
      <c r="H43" s="18">
        <v>0</v>
      </c>
      <c r="I43" s="18"/>
      <c r="J43" s="18"/>
      <c r="K43" s="18"/>
      <c r="L43" s="18">
        <v>30</v>
      </c>
      <c r="M43" s="18">
        <f t="shared" si="15"/>
        <v>30</v>
      </c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58">
        <f t="shared" si="16"/>
        <v>0</v>
      </c>
      <c r="AL43" s="158">
        <f t="shared" si="17"/>
        <v>30</v>
      </c>
      <c r="AM43" s="158">
        <f t="shared" si="18"/>
        <v>30</v>
      </c>
      <c r="AO43">
        <v>20</v>
      </c>
    </row>
    <row r="44" spans="1:47" ht="22.5" hidden="1" customHeight="1" x14ac:dyDescent="0.25">
      <c r="A44" s="151">
        <v>31</v>
      </c>
      <c r="B44" s="289"/>
      <c r="C44" s="311"/>
      <c r="D44" s="25" t="s">
        <v>75</v>
      </c>
      <c r="E44" s="147" t="s">
        <v>156</v>
      </c>
      <c r="F44" s="58" t="s">
        <v>449</v>
      </c>
      <c r="G44" s="180"/>
      <c r="H44" s="171">
        <v>0</v>
      </c>
      <c r="I44" s="171"/>
      <c r="J44" s="171"/>
      <c r="K44" s="171"/>
      <c r="L44" s="171">
        <v>30</v>
      </c>
      <c r="M44" s="171">
        <f t="shared" si="15"/>
        <v>30</v>
      </c>
      <c r="N44" s="18"/>
      <c r="O44" s="18"/>
      <c r="P44" s="18"/>
      <c r="Q44" s="18"/>
      <c r="R44" s="189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58">
        <f t="shared" si="16"/>
        <v>0</v>
      </c>
      <c r="AL44" s="158">
        <f t="shared" si="17"/>
        <v>30</v>
      </c>
      <c r="AM44" s="158">
        <f t="shared" si="18"/>
        <v>30</v>
      </c>
      <c r="AO44" s="54">
        <v>29</v>
      </c>
    </row>
    <row r="45" spans="1:47" ht="36" hidden="1" x14ac:dyDescent="0.25">
      <c r="A45" s="48">
        <v>32</v>
      </c>
      <c r="B45" s="290"/>
      <c r="C45" s="310"/>
      <c r="D45" s="25" t="s">
        <v>72</v>
      </c>
      <c r="E45" s="147"/>
      <c r="F45" s="76" t="s">
        <v>279</v>
      </c>
      <c r="G45" s="168"/>
      <c r="H45" s="18">
        <v>0</v>
      </c>
      <c r="I45" s="18"/>
      <c r="J45" s="18"/>
      <c r="K45" s="18"/>
      <c r="L45" s="18">
        <v>30</v>
      </c>
      <c r="M45" s="18">
        <f t="shared" si="15"/>
        <v>30</v>
      </c>
      <c r="N45" s="18"/>
      <c r="O45" s="18"/>
      <c r="P45" s="18"/>
      <c r="Q45" s="18"/>
      <c r="R45" s="189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7">
        <f t="shared" si="16"/>
        <v>0</v>
      </c>
      <c r="AL45" s="17">
        <f t="shared" si="17"/>
        <v>30</v>
      </c>
      <c r="AM45" s="17">
        <f t="shared" si="18"/>
        <v>30</v>
      </c>
      <c r="AO45" s="54"/>
    </row>
    <row r="46" spans="1:47" ht="19.5" hidden="1" customHeight="1" x14ac:dyDescent="0.25">
      <c r="A46" s="151">
        <v>33</v>
      </c>
      <c r="B46" s="288" t="s">
        <v>111</v>
      </c>
      <c r="C46" s="309" t="s">
        <v>112</v>
      </c>
      <c r="D46" s="25" t="s">
        <v>113</v>
      </c>
      <c r="E46" s="147" t="s">
        <v>114</v>
      </c>
      <c r="F46" s="164" t="s">
        <v>2</v>
      </c>
      <c r="G46" s="190">
        <v>2</v>
      </c>
      <c r="H46" s="18">
        <v>10</v>
      </c>
      <c r="I46" s="158">
        <f>H46-J46-K46</f>
        <v>8</v>
      </c>
      <c r="J46" s="18">
        <f t="shared" si="11"/>
        <v>1</v>
      </c>
      <c r="K46" s="18">
        <v>1</v>
      </c>
      <c r="L46" s="18">
        <v>10</v>
      </c>
      <c r="M46" s="18">
        <f t="shared" si="12"/>
        <v>20</v>
      </c>
      <c r="N46" s="18"/>
      <c r="O46" s="18"/>
      <c r="P46" s="18"/>
      <c r="Q46" s="18"/>
      <c r="R46" s="18"/>
      <c r="S46" s="18"/>
      <c r="T46" s="18"/>
      <c r="U46" s="191"/>
      <c r="V46" s="191"/>
      <c r="W46" s="191"/>
      <c r="X46" s="191"/>
      <c r="Y46" s="191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58">
        <f t="shared" si="14"/>
        <v>10</v>
      </c>
      <c r="AL46" s="158">
        <f t="shared" ref="AL46:AM65" si="19">L46+R46+Y46+AE46+AI46</f>
        <v>10</v>
      </c>
      <c r="AM46" s="158">
        <f t="shared" si="19"/>
        <v>20</v>
      </c>
      <c r="AN46">
        <v>8</v>
      </c>
      <c r="AO46">
        <v>12</v>
      </c>
    </row>
    <row r="47" spans="1:47" ht="19.5" hidden="1" customHeight="1" x14ac:dyDescent="0.25">
      <c r="A47" s="48">
        <v>34</v>
      </c>
      <c r="B47" s="289"/>
      <c r="C47" s="310"/>
      <c r="D47" s="25" t="s">
        <v>113</v>
      </c>
      <c r="E47" s="147" t="s">
        <v>115</v>
      </c>
      <c r="F47" s="164" t="s">
        <v>2</v>
      </c>
      <c r="G47" s="190">
        <v>2</v>
      </c>
      <c r="H47" s="174">
        <v>10</v>
      </c>
      <c r="I47" s="175">
        <f t="shared" ref="I47:I49" si="20">H47-J47-K47</f>
        <v>9</v>
      </c>
      <c r="J47" s="174">
        <f t="shared" si="11"/>
        <v>1</v>
      </c>
      <c r="K47" s="174">
        <v>0</v>
      </c>
      <c r="L47" s="174">
        <v>10</v>
      </c>
      <c r="M47" s="174">
        <f t="shared" si="12"/>
        <v>20</v>
      </c>
      <c r="N47" s="18"/>
      <c r="O47" s="18"/>
      <c r="P47" s="18"/>
      <c r="Q47" s="18"/>
      <c r="R47" s="18"/>
      <c r="S47" s="18"/>
      <c r="T47" s="18"/>
      <c r="U47" s="191"/>
      <c r="V47" s="191"/>
      <c r="W47" s="191"/>
      <c r="X47" s="191"/>
      <c r="Y47" s="191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58">
        <f t="shared" si="14"/>
        <v>10</v>
      </c>
      <c r="AL47" s="158">
        <f t="shared" si="19"/>
        <v>10</v>
      </c>
      <c r="AM47" s="158">
        <f t="shared" si="19"/>
        <v>20</v>
      </c>
      <c r="AN47">
        <v>8</v>
      </c>
      <c r="AO47">
        <v>12</v>
      </c>
    </row>
    <row r="48" spans="1:47" ht="19.5" hidden="1" customHeight="1" x14ac:dyDescent="0.25">
      <c r="A48" s="48">
        <v>35</v>
      </c>
      <c r="B48" s="289"/>
      <c r="C48" s="309" t="s">
        <v>116</v>
      </c>
      <c r="D48" s="25" t="s">
        <v>117</v>
      </c>
      <c r="E48" s="147" t="s">
        <v>118</v>
      </c>
      <c r="F48" s="164" t="s">
        <v>119</v>
      </c>
      <c r="G48" s="190">
        <v>2</v>
      </c>
      <c r="H48" s="18">
        <v>10</v>
      </c>
      <c r="I48" s="158">
        <f>H48-J48-K48</f>
        <v>9</v>
      </c>
      <c r="J48" s="18">
        <f t="shared" si="11"/>
        <v>1</v>
      </c>
      <c r="K48" s="18">
        <v>0</v>
      </c>
      <c r="L48" s="18">
        <v>10</v>
      </c>
      <c r="M48" s="18">
        <f t="shared" si="12"/>
        <v>20</v>
      </c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58">
        <f t="shared" si="14"/>
        <v>10</v>
      </c>
      <c r="AL48" s="158">
        <f t="shared" si="19"/>
        <v>10</v>
      </c>
      <c r="AM48" s="158">
        <f t="shared" si="19"/>
        <v>20</v>
      </c>
      <c r="AN48">
        <v>8</v>
      </c>
      <c r="AO48">
        <v>6</v>
      </c>
    </row>
    <row r="49" spans="1:41" ht="19.5" hidden="1" customHeight="1" x14ac:dyDescent="0.25">
      <c r="A49" s="151">
        <v>36</v>
      </c>
      <c r="B49" s="290"/>
      <c r="C49" s="310"/>
      <c r="D49" s="25" t="s">
        <v>117</v>
      </c>
      <c r="E49" s="147" t="s">
        <v>120</v>
      </c>
      <c r="F49" s="164" t="s">
        <v>119</v>
      </c>
      <c r="G49" s="190">
        <v>2</v>
      </c>
      <c r="H49" s="174">
        <v>10</v>
      </c>
      <c r="I49" s="175">
        <f t="shared" si="20"/>
        <v>9</v>
      </c>
      <c r="J49" s="174">
        <f t="shared" si="11"/>
        <v>1</v>
      </c>
      <c r="K49" s="174">
        <v>0</v>
      </c>
      <c r="L49" s="174">
        <v>10</v>
      </c>
      <c r="M49" s="174">
        <f t="shared" si="12"/>
        <v>20</v>
      </c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58">
        <f t="shared" si="14"/>
        <v>10</v>
      </c>
      <c r="AL49" s="158">
        <f t="shared" si="19"/>
        <v>10</v>
      </c>
      <c r="AM49" s="158">
        <f t="shared" si="19"/>
        <v>20</v>
      </c>
      <c r="AN49">
        <v>8</v>
      </c>
      <c r="AO49">
        <v>7</v>
      </c>
    </row>
    <row r="50" spans="1:41" ht="19.5" hidden="1" customHeight="1" x14ac:dyDescent="0.25">
      <c r="A50" s="48">
        <v>37</v>
      </c>
      <c r="B50" s="288" t="s">
        <v>121</v>
      </c>
      <c r="C50" s="51" t="s">
        <v>261</v>
      </c>
      <c r="D50" s="199" t="s">
        <v>122</v>
      </c>
      <c r="E50" s="200" t="s">
        <v>123</v>
      </c>
      <c r="F50" s="202" t="s">
        <v>124</v>
      </c>
      <c r="G50" s="203">
        <v>30</v>
      </c>
      <c r="H50" s="18">
        <v>430</v>
      </c>
      <c r="I50" s="158">
        <f>H50-J50-K50</f>
        <v>385</v>
      </c>
      <c r="J50" s="18">
        <f t="shared" si="11"/>
        <v>43</v>
      </c>
      <c r="K50" s="18">
        <v>2</v>
      </c>
      <c r="L50" s="18">
        <v>50</v>
      </c>
      <c r="M50" s="18">
        <f t="shared" si="12"/>
        <v>480</v>
      </c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58">
        <f t="shared" si="14"/>
        <v>430</v>
      </c>
      <c r="AL50" s="158">
        <f t="shared" si="19"/>
        <v>50</v>
      </c>
      <c r="AM50" s="158">
        <f t="shared" si="19"/>
        <v>480</v>
      </c>
      <c r="AN50">
        <v>400</v>
      </c>
      <c r="AO50">
        <v>65</v>
      </c>
    </row>
    <row r="51" spans="1:41" ht="19.5" hidden="1" customHeight="1" x14ac:dyDescent="0.25">
      <c r="A51" s="48">
        <v>38</v>
      </c>
      <c r="B51" s="289"/>
      <c r="C51" s="50" t="s">
        <v>125</v>
      </c>
      <c r="D51" s="199" t="s">
        <v>122</v>
      </c>
      <c r="E51" s="200" t="s">
        <v>126</v>
      </c>
      <c r="F51" s="202" t="s">
        <v>124</v>
      </c>
      <c r="G51" s="203">
        <v>24</v>
      </c>
      <c r="H51" s="174">
        <v>164</v>
      </c>
      <c r="I51" s="175">
        <f t="shared" ref="I51" si="21">H51-J51-K51</f>
        <v>147</v>
      </c>
      <c r="J51" s="174">
        <f t="shared" si="11"/>
        <v>17</v>
      </c>
      <c r="K51" s="174">
        <v>0</v>
      </c>
      <c r="L51" s="174">
        <v>16</v>
      </c>
      <c r="M51" s="174">
        <f t="shared" si="12"/>
        <v>180</v>
      </c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58">
        <f t="shared" si="14"/>
        <v>164</v>
      </c>
      <c r="AL51" s="158">
        <f t="shared" si="19"/>
        <v>16</v>
      </c>
      <c r="AM51" s="158">
        <f t="shared" si="19"/>
        <v>180</v>
      </c>
      <c r="AN51">
        <v>120</v>
      </c>
      <c r="AO51">
        <v>37</v>
      </c>
    </row>
    <row r="52" spans="1:41" ht="19.5" hidden="1" customHeight="1" x14ac:dyDescent="0.25">
      <c r="A52" s="151">
        <v>39</v>
      </c>
      <c r="B52" s="289"/>
      <c r="C52" s="50" t="s">
        <v>127</v>
      </c>
      <c r="D52" s="25" t="s">
        <v>128</v>
      </c>
      <c r="E52" s="147" t="s">
        <v>129</v>
      </c>
      <c r="F52" s="164" t="s">
        <v>130</v>
      </c>
      <c r="G52" s="180">
        <v>1</v>
      </c>
      <c r="H52" s="18">
        <v>20</v>
      </c>
      <c r="I52" s="158">
        <f>H52-J52-K52</f>
        <v>17</v>
      </c>
      <c r="J52" s="18">
        <f t="shared" si="11"/>
        <v>2</v>
      </c>
      <c r="K52" s="18">
        <v>1</v>
      </c>
      <c r="L52" s="18">
        <v>10</v>
      </c>
      <c r="M52" s="18">
        <f t="shared" si="12"/>
        <v>30</v>
      </c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58">
        <f t="shared" si="14"/>
        <v>20</v>
      </c>
      <c r="AL52" s="158">
        <f t="shared" si="19"/>
        <v>10</v>
      </c>
      <c r="AM52" s="158">
        <f t="shared" si="19"/>
        <v>30</v>
      </c>
      <c r="AN52">
        <v>30</v>
      </c>
      <c r="AO52">
        <v>11</v>
      </c>
    </row>
    <row r="53" spans="1:41" ht="54" hidden="1" x14ac:dyDescent="0.25">
      <c r="A53" s="48">
        <v>40</v>
      </c>
      <c r="B53" s="289"/>
      <c r="C53" s="50" t="s">
        <v>131</v>
      </c>
      <c r="D53" s="25" t="s">
        <v>132</v>
      </c>
      <c r="E53" s="147" t="s">
        <v>133</v>
      </c>
      <c r="F53" s="164" t="s">
        <v>134</v>
      </c>
      <c r="G53" s="180">
        <v>1</v>
      </c>
      <c r="H53" s="18">
        <v>19</v>
      </c>
      <c r="I53" s="158">
        <f>H53-J53-K53</f>
        <v>17</v>
      </c>
      <c r="J53" s="18">
        <f t="shared" si="11"/>
        <v>2</v>
      </c>
      <c r="K53" s="18">
        <v>0</v>
      </c>
      <c r="L53" s="18">
        <v>11</v>
      </c>
      <c r="M53" s="18">
        <f t="shared" si="12"/>
        <v>30</v>
      </c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58">
        <f t="shared" si="14"/>
        <v>19</v>
      </c>
      <c r="AL53" s="158">
        <f t="shared" si="19"/>
        <v>11</v>
      </c>
      <c r="AM53" s="158">
        <f t="shared" si="19"/>
        <v>30</v>
      </c>
      <c r="AN53">
        <v>25</v>
      </c>
    </row>
    <row r="54" spans="1:41" ht="90" hidden="1" x14ac:dyDescent="0.25">
      <c r="A54" s="151">
        <v>41</v>
      </c>
      <c r="B54" s="289"/>
      <c r="C54" s="52" t="s">
        <v>135</v>
      </c>
      <c r="D54" s="25" t="s">
        <v>93</v>
      </c>
      <c r="E54" s="200" t="s">
        <v>136</v>
      </c>
      <c r="F54" s="58" t="s">
        <v>137</v>
      </c>
      <c r="G54" s="180">
        <v>-15</v>
      </c>
      <c r="H54" s="174">
        <v>0</v>
      </c>
      <c r="I54" s="175">
        <f t="shared" ref="I54" si="22">H54-J54-K54</f>
        <v>0</v>
      </c>
      <c r="J54" s="174">
        <f t="shared" si="11"/>
        <v>0</v>
      </c>
      <c r="K54" s="174">
        <v>0</v>
      </c>
      <c r="L54" s="174">
        <v>0</v>
      </c>
      <c r="M54" s="174">
        <f t="shared" si="12"/>
        <v>0</v>
      </c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58">
        <f t="shared" si="14"/>
        <v>0</v>
      </c>
      <c r="AL54" s="158">
        <f t="shared" si="19"/>
        <v>0</v>
      </c>
      <c r="AM54" s="158">
        <f t="shared" si="19"/>
        <v>0</v>
      </c>
    </row>
    <row r="55" spans="1:41" s="4" customFormat="1" ht="19.5" hidden="1" customHeight="1" x14ac:dyDescent="0.25">
      <c r="A55" s="48">
        <v>42</v>
      </c>
      <c r="B55" s="290"/>
      <c r="C55" s="50" t="s">
        <v>138</v>
      </c>
      <c r="D55" s="26" t="s">
        <v>46</v>
      </c>
      <c r="E55" s="147" t="s">
        <v>47</v>
      </c>
      <c r="F55" s="164" t="s">
        <v>48</v>
      </c>
      <c r="G55" s="180">
        <v>3</v>
      </c>
      <c r="H55" s="18">
        <v>19</v>
      </c>
      <c r="I55" s="158">
        <f>H55-J55-K55</f>
        <v>17</v>
      </c>
      <c r="J55" s="18">
        <f t="shared" si="11"/>
        <v>2</v>
      </c>
      <c r="K55" s="18">
        <v>0</v>
      </c>
      <c r="L55" s="18">
        <v>11</v>
      </c>
      <c r="M55" s="18">
        <f t="shared" si="12"/>
        <v>30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7">
        <f t="shared" si="14"/>
        <v>19</v>
      </c>
      <c r="AL55" s="17">
        <f t="shared" si="19"/>
        <v>11</v>
      </c>
      <c r="AM55" s="17">
        <f t="shared" si="19"/>
        <v>30</v>
      </c>
      <c r="AN55" s="4">
        <v>15</v>
      </c>
      <c r="AO55" s="4">
        <v>0</v>
      </c>
    </row>
    <row r="56" spans="1:41" s="4" customFormat="1" ht="19.5" hidden="1" customHeight="1" x14ac:dyDescent="0.25">
      <c r="A56" s="48"/>
      <c r="B56" s="146"/>
      <c r="C56" s="50"/>
      <c r="D56" s="26"/>
      <c r="E56" s="147"/>
      <c r="F56" s="164"/>
      <c r="G56" s="180"/>
      <c r="H56" s="18"/>
      <c r="I56" s="15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7"/>
      <c r="AL56" s="17"/>
      <c r="AM56" s="17"/>
    </row>
    <row r="57" spans="1:41" s="4" customFormat="1" ht="19.5" hidden="1" customHeight="1" x14ac:dyDescent="0.25">
      <c r="A57" s="48">
        <v>43</v>
      </c>
      <c r="B57" s="288" t="s">
        <v>448</v>
      </c>
      <c r="C57" s="50"/>
      <c r="D57" s="25" t="s">
        <v>151</v>
      </c>
      <c r="E57" s="147" t="s">
        <v>152</v>
      </c>
      <c r="F57" s="58" t="s">
        <v>239</v>
      </c>
      <c r="G57" s="180">
        <v>-2</v>
      </c>
      <c r="H57" s="174">
        <v>17</v>
      </c>
      <c r="I57" s="175">
        <f t="shared" ref="I57:I59" si="23">H57-J57-K57</f>
        <v>15</v>
      </c>
      <c r="J57" s="174">
        <f>ROUNDUP((H57*0.1),0)</f>
        <v>2</v>
      </c>
      <c r="K57" s="174">
        <v>0</v>
      </c>
      <c r="L57" s="174">
        <v>13</v>
      </c>
      <c r="M57" s="174">
        <f>H57+L57</f>
        <v>30</v>
      </c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58">
        <f t="shared" si="14"/>
        <v>17</v>
      </c>
      <c r="AL57" s="158">
        <f t="shared" si="19"/>
        <v>13</v>
      </c>
      <c r="AM57" s="158">
        <f t="shared" si="19"/>
        <v>30</v>
      </c>
    </row>
    <row r="58" spans="1:41" s="4" customFormat="1" ht="34.5" hidden="1" customHeight="1" x14ac:dyDescent="0.25">
      <c r="A58" s="151">
        <v>44</v>
      </c>
      <c r="B58" s="289"/>
      <c r="C58" s="50"/>
      <c r="D58" s="25" t="s">
        <v>31</v>
      </c>
      <c r="E58" s="147" t="s">
        <v>32</v>
      </c>
      <c r="F58" s="57" t="s">
        <v>33</v>
      </c>
      <c r="G58" s="173">
        <v>-1</v>
      </c>
      <c r="H58" s="174">
        <v>17</v>
      </c>
      <c r="I58" s="175">
        <f t="shared" si="23"/>
        <v>13</v>
      </c>
      <c r="J58" s="174">
        <f>ROUNDUP((H58*0.1),0)</f>
        <v>2</v>
      </c>
      <c r="K58" s="174">
        <v>2</v>
      </c>
      <c r="L58" s="174">
        <v>13</v>
      </c>
      <c r="M58" s="174">
        <f>H58+L58</f>
        <v>30</v>
      </c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4"/>
      <c r="AH58" s="184"/>
      <c r="AI58" s="18"/>
      <c r="AJ58" s="18"/>
      <c r="AK58" s="158">
        <f t="shared" si="14"/>
        <v>17</v>
      </c>
      <c r="AL58" s="158">
        <f t="shared" si="19"/>
        <v>13</v>
      </c>
      <c r="AM58" s="158">
        <f t="shared" si="19"/>
        <v>30</v>
      </c>
    </row>
    <row r="59" spans="1:41" s="4" customFormat="1" ht="19.5" hidden="1" customHeight="1" x14ac:dyDescent="0.25">
      <c r="A59" s="48">
        <v>45</v>
      </c>
      <c r="B59" s="289"/>
      <c r="C59" s="50"/>
      <c r="D59" s="26" t="s">
        <v>153</v>
      </c>
      <c r="E59" s="156" t="s">
        <v>154</v>
      </c>
      <c r="F59" s="163" t="s">
        <v>155</v>
      </c>
      <c r="G59" s="170">
        <v>1</v>
      </c>
      <c r="H59" s="174">
        <v>26</v>
      </c>
      <c r="I59" s="175">
        <f t="shared" si="23"/>
        <v>23</v>
      </c>
      <c r="J59" s="174">
        <f>ROUNDUP((H59*0.1),0)</f>
        <v>3</v>
      </c>
      <c r="K59" s="174">
        <v>0</v>
      </c>
      <c r="L59" s="174">
        <v>4</v>
      </c>
      <c r="M59" s="174">
        <f>H59+L59</f>
        <v>30</v>
      </c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4"/>
      <c r="AH59" s="184"/>
      <c r="AI59" s="18"/>
      <c r="AJ59" s="18"/>
      <c r="AK59" s="158">
        <f t="shared" si="14"/>
        <v>26</v>
      </c>
      <c r="AL59" s="158">
        <f t="shared" si="19"/>
        <v>4</v>
      </c>
      <c r="AM59" s="158">
        <f t="shared" si="19"/>
        <v>30</v>
      </c>
    </row>
    <row r="60" spans="1:41" s="4" customFormat="1" ht="19.5" hidden="1" customHeight="1" x14ac:dyDescent="0.25">
      <c r="A60" s="48">
        <v>46</v>
      </c>
      <c r="B60" s="290"/>
      <c r="C60" s="50"/>
      <c r="D60" s="25" t="s">
        <v>75</v>
      </c>
      <c r="E60" s="147" t="s">
        <v>156</v>
      </c>
      <c r="F60" s="58" t="s">
        <v>291</v>
      </c>
      <c r="G60" s="180"/>
      <c r="H60" s="174">
        <v>0</v>
      </c>
      <c r="I60" s="174"/>
      <c r="J60" s="174"/>
      <c r="K60" s="174"/>
      <c r="L60" s="174">
        <v>30</v>
      </c>
      <c r="M60" s="174">
        <f t="shared" ref="M60" si="24">H60+L60</f>
        <v>30</v>
      </c>
      <c r="N60" s="18"/>
      <c r="O60" s="18"/>
      <c r="P60" s="18"/>
      <c r="Q60" s="74"/>
      <c r="R60" s="189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58">
        <f t="shared" si="14"/>
        <v>0</v>
      </c>
      <c r="AL60" s="158">
        <f t="shared" si="19"/>
        <v>30</v>
      </c>
      <c r="AM60" s="158">
        <f t="shared" si="19"/>
        <v>30</v>
      </c>
    </row>
    <row r="61" spans="1:41" ht="18" hidden="1" x14ac:dyDescent="0.25">
      <c r="A61" s="151">
        <v>47</v>
      </c>
      <c r="B61" s="288" t="s">
        <v>267</v>
      </c>
      <c r="C61" s="147" t="s">
        <v>0</v>
      </c>
      <c r="D61" s="25" t="s">
        <v>82</v>
      </c>
      <c r="E61" s="147" t="s">
        <v>83</v>
      </c>
      <c r="F61" s="57" t="s">
        <v>84</v>
      </c>
      <c r="G61" s="173"/>
      <c r="H61" s="18"/>
      <c r="I61" s="18"/>
      <c r="J61" s="18"/>
      <c r="K61" s="18"/>
      <c r="L61" s="18"/>
      <c r="M61" s="18"/>
      <c r="N61" s="18">
        <v>2</v>
      </c>
      <c r="O61" s="18">
        <v>18</v>
      </c>
      <c r="P61" s="158">
        <f>O61-Q61</f>
        <v>16</v>
      </c>
      <c r="Q61" s="18">
        <f t="shared" ref="Q61:Q62" si="25">ROUNDUP((O61*0.1),0)</f>
        <v>2</v>
      </c>
      <c r="R61" s="18">
        <v>12</v>
      </c>
      <c r="S61" s="18">
        <f t="shared" ref="S61:S62" si="26">O61+R61</f>
        <v>30</v>
      </c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58">
        <f t="shared" si="14"/>
        <v>18</v>
      </c>
      <c r="AL61" s="158">
        <f t="shared" si="19"/>
        <v>12</v>
      </c>
      <c r="AM61" s="158">
        <f t="shared" si="19"/>
        <v>30</v>
      </c>
    </row>
    <row r="62" spans="1:41" ht="18" hidden="1" x14ac:dyDescent="0.25">
      <c r="A62" s="48">
        <v>48</v>
      </c>
      <c r="B62" s="289"/>
      <c r="C62" s="147" t="s">
        <v>0</v>
      </c>
      <c r="D62" s="25" t="s">
        <v>90</v>
      </c>
      <c r="E62" s="147" t="s">
        <v>91</v>
      </c>
      <c r="F62" s="57" t="s">
        <v>92</v>
      </c>
      <c r="G62" s="173"/>
      <c r="H62" s="18"/>
      <c r="I62" s="18"/>
      <c r="J62" s="18"/>
      <c r="K62" s="18"/>
      <c r="L62" s="18"/>
      <c r="M62" s="18"/>
      <c r="N62" s="18">
        <v>-14</v>
      </c>
      <c r="O62" s="18">
        <v>0</v>
      </c>
      <c r="P62" s="158">
        <f>O62-Q62</f>
        <v>0</v>
      </c>
      <c r="Q62" s="18">
        <f t="shared" si="25"/>
        <v>0</v>
      </c>
      <c r="R62" s="18">
        <v>0</v>
      </c>
      <c r="S62" s="18">
        <f t="shared" si="26"/>
        <v>0</v>
      </c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58">
        <f t="shared" si="14"/>
        <v>0</v>
      </c>
      <c r="AL62" s="158">
        <f t="shared" si="19"/>
        <v>0</v>
      </c>
      <c r="AM62" s="158">
        <f t="shared" si="19"/>
        <v>0</v>
      </c>
    </row>
    <row r="63" spans="1:41" ht="36" hidden="1" x14ac:dyDescent="0.25">
      <c r="A63" s="151">
        <v>49</v>
      </c>
      <c r="B63" s="289"/>
      <c r="C63" s="147" t="s">
        <v>0</v>
      </c>
      <c r="D63" s="25" t="s">
        <v>31</v>
      </c>
      <c r="E63" s="147" t="s">
        <v>32</v>
      </c>
      <c r="F63" s="57" t="s">
        <v>33</v>
      </c>
      <c r="G63" s="173"/>
      <c r="H63" s="192">
        <v>0</v>
      </c>
      <c r="I63" s="192"/>
      <c r="J63" s="192"/>
      <c r="K63" s="192"/>
      <c r="L63" s="18"/>
      <c r="M63" s="18"/>
      <c r="N63" s="18"/>
      <c r="O63" s="18"/>
      <c r="P63" s="18"/>
      <c r="Q63" s="18"/>
      <c r="R63" s="18"/>
      <c r="S63" s="18"/>
      <c r="T63" s="204">
        <v>1</v>
      </c>
      <c r="U63" s="204">
        <v>13</v>
      </c>
      <c r="V63" s="205">
        <f t="shared" ref="V63" si="27">U63-W63-X63</f>
        <v>11</v>
      </c>
      <c r="W63" s="204">
        <f t="shared" ref="W63:W64" si="28">ROUNDUP((U63*0.1),0)</f>
        <v>2</v>
      </c>
      <c r="X63" s="204">
        <v>0</v>
      </c>
      <c r="Y63" s="204">
        <v>17</v>
      </c>
      <c r="Z63" s="204">
        <f t="shared" ref="Z63:Z65" si="29">U63+Y63</f>
        <v>30</v>
      </c>
      <c r="AA63" s="204">
        <v>13</v>
      </c>
      <c r="AB63" s="204">
        <v>13</v>
      </c>
      <c r="AC63" s="204">
        <v>13</v>
      </c>
      <c r="AD63" s="204"/>
      <c r="AE63" s="204">
        <v>17</v>
      </c>
      <c r="AF63" s="204">
        <f>AB63+AE63</f>
        <v>30</v>
      </c>
      <c r="AG63" s="206">
        <v>13</v>
      </c>
      <c r="AH63" s="206"/>
      <c r="AI63" s="204">
        <v>17</v>
      </c>
      <c r="AJ63" s="204">
        <f>AG63+AI63</f>
        <v>30</v>
      </c>
      <c r="AK63" s="158">
        <f t="shared" si="14"/>
        <v>39</v>
      </c>
      <c r="AL63" s="158">
        <f t="shared" si="19"/>
        <v>51</v>
      </c>
      <c r="AM63" s="158">
        <f t="shared" si="19"/>
        <v>90</v>
      </c>
    </row>
    <row r="64" spans="1:41" ht="18" hidden="1" x14ac:dyDescent="0.25">
      <c r="A64" s="48">
        <v>50</v>
      </c>
      <c r="B64" s="289"/>
      <c r="C64" s="50" t="s">
        <v>0</v>
      </c>
      <c r="D64" s="26" t="s">
        <v>24</v>
      </c>
      <c r="E64" s="156" t="s">
        <v>25</v>
      </c>
      <c r="F64" s="163" t="s">
        <v>26</v>
      </c>
      <c r="G64" s="170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>
        <v>-20</v>
      </c>
      <c r="U64" s="18">
        <v>30</v>
      </c>
      <c r="V64" s="158">
        <f>U64-W64-X64</f>
        <v>26</v>
      </c>
      <c r="W64" s="18">
        <f t="shared" si="28"/>
        <v>3</v>
      </c>
      <c r="X64" s="18">
        <v>1</v>
      </c>
      <c r="Y64" s="18">
        <v>0</v>
      </c>
      <c r="Z64" s="18">
        <f t="shared" si="29"/>
        <v>30</v>
      </c>
      <c r="AA64" s="18">
        <v>-5</v>
      </c>
      <c r="AB64" s="18">
        <v>25</v>
      </c>
      <c r="AC64" s="158">
        <f>AB64-AD64</f>
        <v>22</v>
      </c>
      <c r="AD64" s="18">
        <f>ROUNDUP((AB64*0.1),0)</f>
        <v>3</v>
      </c>
      <c r="AE64" s="18">
        <v>0</v>
      </c>
      <c r="AF64" s="18">
        <f>AB64+AE64</f>
        <v>25</v>
      </c>
      <c r="AG64" s="184">
        <v>0</v>
      </c>
      <c r="AH64" s="18">
        <f t="shared" ref="AH64" si="30">ROUNDUP((AG64*0.1),0)</f>
        <v>0</v>
      </c>
      <c r="AI64" s="18">
        <v>0</v>
      </c>
      <c r="AJ64" s="18">
        <f t="shared" ref="AJ64" si="31">AG64+AI64</f>
        <v>0</v>
      </c>
      <c r="AK64" s="158">
        <f t="shared" si="14"/>
        <v>55</v>
      </c>
      <c r="AL64" s="158">
        <f t="shared" si="19"/>
        <v>0</v>
      </c>
      <c r="AM64" s="158">
        <f t="shared" si="19"/>
        <v>55</v>
      </c>
    </row>
    <row r="65" spans="1:39" ht="18" hidden="1" x14ac:dyDescent="0.25">
      <c r="A65" s="48">
        <v>51</v>
      </c>
      <c r="B65" s="290"/>
      <c r="C65" s="50"/>
      <c r="D65" s="25" t="s">
        <v>143</v>
      </c>
      <c r="E65" s="147" t="s">
        <v>270</v>
      </c>
      <c r="F65" s="164" t="s">
        <v>145</v>
      </c>
      <c r="G65" s="180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>
        <v>0</v>
      </c>
      <c r="V65" s="18"/>
      <c r="W65" s="18"/>
      <c r="X65" s="18"/>
      <c r="Y65" s="18">
        <v>0</v>
      </c>
      <c r="Z65" s="18">
        <f t="shared" si="29"/>
        <v>0</v>
      </c>
      <c r="AA65" s="18"/>
      <c r="AB65" s="18"/>
      <c r="AC65" s="18"/>
      <c r="AD65" s="18"/>
      <c r="AE65" s="18"/>
      <c r="AF65" s="18"/>
      <c r="AG65" s="184"/>
      <c r="AH65" s="184"/>
      <c r="AI65" s="18"/>
      <c r="AJ65" s="18"/>
      <c r="AK65" s="158">
        <f t="shared" si="14"/>
        <v>0</v>
      </c>
      <c r="AL65" s="158">
        <f t="shared" si="19"/>
        <v>0</v>
      </c>
      <c r="AM65" s="158">
        <f t="shared" si="19"/>
        <v>0</v>
      </c>
    </row>
    <row r="66" spans="1:39" hidden="1" x14ac:dyDescent="0.3">
      <c r="A66" s="70" t="s">
        <v>289</v>
      </c>
      <c r="B66" s="46"/>
      <c r="C66" s="45"/>
      <c r="D66" s="28"/>
      <c r="E66" s="3"/>
      <c r="F66" s="3"/>
      <c r="G66" s="3"/>
      <c r="H66" s="6"/>
      <c r="I66" s="6"/>
      <c r="J66" s="6"/>
      <c r="K66" s="6"/>
      <c r="L66" s="6"/>
      <c r="M66" s="6"/>
      <c r="N66" s="6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6"/>
      <c r="AL66" s="6"/>
      <c r="AM66" s="6"/>
    </row>
    <row r="67" spans="1:39" hidden="1" x14ac:dyDescent="0.3">
      <c r="A67" s="70" t="s">
        <v>452</v>
      </c>
      <c r="B67" s="46"/>
      <c r="C67" s="45"/>
      <c r="D67" s="28"/>
      <c r="E67" s="3"/>
      <c r="F67" s="3"/>
      <c r="G67" s="3"/>
      <c r="H67" s="6"/>
      <c r="I67" s="6"/>
      <c r="J67" s="6"/>
      <c r="K67" s="6"/>
      <c r="L67" s="6"/>
      <c r="M67" s="6"/>
      <c r="N67" s="6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6"/>
      <c r="AL67" s="6"/>
      <c r="AM67" s="6"/>
    </row>
    <row r="68" spans="1:39" ht="19.5" hidden="1" thickBot="1" x14ac:dyDescent="0.35">
      <c r="A68" s="8" t="s">
        <v>451</v>
      </c>
      <c r="B68" s="46"/>
      <c r="C68" s="45"/>
      <c r="D68" s="29"/>
      <c r="F68" s="4"/>
      <c r="G68" s="4"/>
      <c r="H68" s="4"/>
      <c r="I68" s="4"/>
      <c r="J68" s="65"/>
      <c r="K68" s="35"/>
      <c r="L68" s="6" t="s">
        <v>157</v>
      </c>
      <c r="M68" s="10"/>
      <c r="N68" s="10"/>
      <c r="O68" s="6"/>
      <c r="P68" s="6"/>
      <c r="Q68" s="6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</row>
    <row r="69" spans="1:39" hidden="1" x14ac:dyDescent="0.3">
      <c r="A69" s="8" t="s">
        <v>158</v>
      </c>
      <c r="B69" s="53"/>
      <c r="C69" s="45"/>
      <c r="D69" s="30"/>
      <c r="E69" s="3"/>
      <c r="F69" s="5"/>
      <c r="G69" s="5"/>
      <c r="H69" s="6"/>
      <c r="I69" s="6"/>
      <c r="J69" s="6"/>
      <c r="K69" s="6"/>
      <c r="L69" s="6"/>
      <c r="M69" s="6"/>
      <c r="N69" s="6"/>
      <c r="O69" s="6"/>
      <c r="P69" s="6"/>
      <c r="Q69" s="6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</row>
    <row r="70" spans="1:39" x14ac:dyDescent="0.3">
      <c r="L70" s="73"/>
      <c r="M70" s="72"/>
      <c r="N70" s="21"/>
      <c r="O70" s="73"/>
      <c r="P70" s="73"/>
      <c r="Q70" s="73"/>
      <c r="R70" s="73"/>
      <c r="S70" s="73"/>
      <c r="T70" s="73"/>
      <c r="U70" s="73"/>
      <c r="V70" s="73"/>
      <c r="W70" s="73"/>
      <c r="X70" s="73"/>
    </row>
    <row r="71" spans="1:39" x14ac:dyDescent="0.3">
      <c r="L71" s="73"/>
      <c r="M71" s="72"/>
      <c r="N71" s="72"/>
      <c r="O71" s="73"/>
      <c r="P71" s="73"/>
      <c r="Q71" s="73"/>
      <c r="R71" s="73"/>
      <c r="S71" s="73"/>
      <c r="T71" s="73"/>
      <c r="U71" s="73"/>
      <c r="V71" s="73"/>
      <c r="W71" s="73"/>
      <c r="X71" s="73"/>
    </row>
    <row r="72" spans="1:39" x14ac:dyDescent="0.3"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</row>
    <row r="73" spans="1:39" x14ac:dyDescent="0.3">
      <c r="G73" s="173"/>
      <c r="H73" s="174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</row>
    <row r="74" spans="1:39" x14ac:dyDescent="0.3">
      <c r="G74" s="173"/>
      <c r="H74" s="174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</row>
    <row r="75" spans="1:39" x14ac:dyDescent="0.3">
      <c r="G75" s="187"/>
      <c r="H75" s="18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</row>
  </sheetData>
  <autoFilter ref="A12:AU69">
    <filterColumn colId="3">
      <filters>
        <filter val="15.03.01"/>
        <filter val="15.03.04"/>
        <filter val="15.03.05"/>
      </filters>
    </filterColumn>
  </autoFilter>
  <mergeCells count="58">
    <mergeCell ref="AD2:AK2"/>
    <mergeCell ref="A3:AB3"/>
    <mergeCell ref="A4:AB4"/>
    <mergeCell ref="A6:A10"/>
    <mergeCell ref="B6:B10"/>
    <mergeCell ref="C6:C10"/>
    <mergeCell ref="D6:D10"/>
    <mergeCell ref="E6:E10"/>
    <mergeCell ref="F6:F9"/>
    <mergeCell ref="G6:M6"/>
    <mergeCell ref="G7:G9"/>
    <mergeCell ref="H7:K7"/>
    <mergeCell ref="L7:L9"/>
    <mergeCell ref="M7:M9"/>
    <mergeCell ref="N7:N9"/>
    <mergeCell ref="N6:S6"/>
    <mergeCell ref="T6:Z6"/>
    <mergeCell ref="AA6:AF6"/>
    <mergeCell ref="AG6:AJ6"/>
    <mergeCell ref="AK6:AM6"/>
    <mergeCell ref="AG7:AG9"/>
    <mergeCell ref="AB8:AB9"/>
    <mergeCell ref="AC8:AD8"/>
    <mergeCell ref="Y7:Y9"/>
    <mergeCell ref="Z7:Z9"/>
    <mergeCell ref="AA7:AA9"/>
    <mergeCell ref="AB7:AD7"/>
    <mergeCell ref="AE7:AE9"/>
    <mergeCell ref="AF7:AF9"/>
    <mergeCell ref="AI7:AI9"/>
    <mergeCell ref="AJ7:AJ9"/>
    <mergeCell ref="AK7:AK9"/>
    <mergeCell ref="I8:K8"/>
    <mergeCell ref="O8:O9"/>
    <mergeCell ref="P8:Q8"/>
    <mergeCell ref="U8:U9"/>
    <mergeCell ref="O7:Q7"/>
    <mergeCell ref="R7:R9"/>
    <mergeCell ref="S7:S9"/>
    <mergeCell ref="T7:T9"/>
    <mergeCell ref="U7:X7"/>
    <mergeCell ref="V8:X8"/>
    <mergeCell ref="AL7:AL9"/>
    <mergeCell ref="AM7:AM9"/>
    <mergeCell ref="B61:B65"/>
    <mergeCell ref="B14:B23"/>
    <mergeCell ref="B24:B25"/>
    <mergeCell ref="B26:B35"/>
    <mergeCell ref="C32:C33"/>
    <mergeCell ref="B36:B45"/>
    <mergeCell ref="C36:C38"/>
    <mergeCell ref="C43:C45"/>
    <mergeCell ref="B46:B49"/>
    <mergeCell ref="C46:C47"/>
    <mergeCell ref="C48:C49"/>
    <mergeCell ref="B50:B55"/>
    <mergeCell ref="B57:B60"/>
    <mergeCell ref="H8:H9"/>
  </mergeCells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zoomScale="70" zoomScaleNormal="70" workbookViewId="0">
      <selection activeCell="F19" sqref="F19"/>
    </sheetView>
  </sheetViews>
  <sheetFormatPr defaultRowHeight="18.75" x14ac:dyDescent="0.3"/>
  <cols>
    <col min="1" max="1" width="4.28515625" style="39" customWidth="1"/>
    <col min="2" max="2" width="5.7109375" style="233" customWidth="1"/>
    <col min="3" max="3" width="10.5703125" style="39" hidden="1" customWidth="1"/>
    <col min="4" max="4" width="9.5703125" style="31" customWidth="1"/>
    <col min="5" max="5" width="0" style="4" hidden="1" customWidth="1"/>
    <col min="6" max="6" width="136.7109375" customWidth="1"/>
  </cols>
  <sheetData>
    <row r="1" spans="1:6" ht="60.75" customHeight="1" x14ac:dyDescent="0.25">
      <c r="A1" s="341" t="s">
        <v>588</v>
      </c>
      <c r="B1" s="341"/>
      <c r="C1" s="341"/>
      <c r="D1" s="341"/>
      <c r="E1" s="341"/>
      <c r="F1" s="341"/>
    </row>
    <row r="2" spans="1:6" ht="15" customHeight="1" x14ac:dyDescent="0.25">
      <c r="A2" s="304" t="s">
        <v>9</v>
      </c>
      <c r="B2" s="300" t="s">
        <v>10</v>
      </c>
      <c r="C2" s="305" t="s">
        <v>11</v>
      </c>
      <c r="D2" s="337" t="s">
        <v>12</v>
      </c>
      <c r="E2" s="307" t="s">
        <v>13</v>
      </c>
      <c r="F2" s="301" t="s">
        <v>14</v>
      </c>
    </row>
    <row r="3" spans="1:6" ht="22.5" customHeight="1" x14ac:dyDescent="0.25">
      <c r="A3" s="304"/>
      <c r="B3" s="300"/>
      <c r="C3" s="305"/>
      <c r="D3" s="337"/>
      <c r="E3" s="307"/>
      <c r="F3" s="301"/>
    </row>
    <row r="4" spans="1:6" s="277" customFormat="1" ht="32.25" customHeight="1" x14ac:dyDescent="0.3">
      <c r="A4" s="304"/>
      <c r="B4" s="300"/>
      <c r="C4" s="305"/>
      <c r="D4" s="337"/>
      <c r="E4" s="307"/>
      <c r="F4" s="301"/>
    </row>
    <row r="5" spans="1:6" ht="18" hidden="1" x14ac:dyDescent="0.25">
      <c r="A5" s="284"/>
      <c r="B5" s="282"/>
      <c r="C5" s="279"/>
      <c r="D5" s="280"/>
      <c r="E5" s="281"/>
      <c r="F5" s="13"/>
    </row>
    <row r="6" spans="1:6" ht="18" x14ac:dyDescent="0.25">
      <c r="A6" s="249">
        <v>1</v>
      </c>
      <c r="B6" s="300" t="s">
        <v>76</v>
      </c>
      <c r="C6" s="283" t="s">
        <v>77</v>
      </c>
      <c r="D6" s="248" t="s">
        <v>78</v>
      </c>
      <c r="E6" s="283" t="s">
        <v>79</v>
      </c>
      <c r="F6" s="250" t="s">
        <v>517</v>
      </c>
    </row>
    <row r="7" spans="1:6" ht="23.25" customHeight="1" x14ac:dyDescent="0.25">
      <c r="A7" s="249">
        <v>2</v>
      </c>
      <c r="B7" s="300"/>
      <c r="C7" s="283" t="s">
        <v>81</v>
      </c>
      <c r="D7" s="248" t="s">
        <v>82</v>
      </c>
      <c r="E7" s="283" t="s">
        <v>83</v>
      </c>
      <c r="F7" s="254" t="s">
        <v>518</v>
      </c>
    </row>
    <row r="8" spans="1:6" ht="15.75" customHeight="1" x14ac:dyDescent="0.25">
      <c r="A8" s="284">
        <v>3</v>
      </c>
      <c r="B8" s="300"/>
      <c r="C8" s="283" t="s">
        <v>85</v>
      </c>
      <c r="D8" s="248" t="s">
        <v>86</v>
      </c>
      <c r="E8" s="283" t="s">
        <v>87</v>
      </c>
      <c r="F8" s="250" t="s">
        <v>519</v>
      </c>
    </row>
    <row r="9" spans="1:6" ht="36" x14ac:dyDescent="0.25">
      <c r="A9" s="249">
        <v>4</v>
      </c>
      <c r="B9" s="300"/>
      <c r="C9" s="283" t="s">
        <v>88</v>
      </c>
      <c r="D9" s="248" t="s">
        <v>257</v>
      </c>
      <c r="E9" s="283" t="s">
        <v>259</v>
      </c>
      <c r="F9" s="250" t="s">
        <v>520</v>
      </c>
    </row>
    <row r="10" spans="1:6" ht="18" x14ac:dyDescent="0.25">
      <c r="A10" s="249">
        <v>5</v>
      </c>
      <c r="B10" s="300"/>
      <c r="C10" s="283" t="s">
        <v>89</v>
      </c>
      <c r="D10" s="248" t="s">
        <v>90</v>
      </c>
      <c r="E10" s="283" t="s">
        <v>91</v>
      </c>
      <c r="F10" s="250" t="s">
        <v>521</v>
      </c>
    </row>
    <row r="11" spans="1:6" s="246" customFormat="1" ht="21" customHeight="1" x14ac:dyDescent="0.25">
      <c r="A11" s="249">
        <v>6</v>
      </c>
      <c r="B11" s="300"/>
      <c r="C11" s="283"/>
      <c r="D11" s="248" t="s">
        <v>93</v>
      </c>
      <c r="E11" s="283"/>
      <c r="F11" s="250" t="s">
        <v>512</v>
      </c>
    </row>
    <row r="12" spans="1:6" ht="21.75" customHeight="1" x14ac:dyDescent="0.25">
      <c r="A12" s="249">
        <v>7</v>
      </c>
      <c r="B12" s="300"/>
      <c r="C12" s="283" t="s">
        <v>94</v>
      </c>
      <c r="D12" s="248" t="s">
        <v>95</v>
      </c>
      <c r="E12" s="283" t="s">
        <v>96</v>
      </c>
      <c r="F12" s="250" t="s">
        <v>522</v>
      </c>
    </row>
    <row r="13" spans="1:6" ht="36" x14ac:dyDescent="0.25">
      <c r="A13" s="284">
        <v>8</v>
      </c>
      <c r="B13" s="300"/>
      <c r="C13" s="283" t="s">
        <v>98</v>
      </c>
      <c r="D13" s="248" t="s">
        <v>99</v>
      </c>
      <c r="E13" s="283" t="s">
        <v>100</v>
      </c>
      <c r="F13" s="250" t="s">
        <v>101</v>
      </c>
    </row>
    <row r="14" spans="1:6" ht="18" x14ac:dyDescent="0.25">
      <c r="A14" s="249">
        <v>9</v>
      </c>
      <c r="B14" s="300"/>
      <c r="C14" s="283" t="s">
        <v>88</v>
      </c>
      <c r="D14" s="248" t="s">
        <v>102</v>
      </c>
      <c r="E14" s="283" t="s">
        <v>103</v>
      </c>
      <c r="F14" s="250" t="s">
        <v>104</v>
      </c>
    </row>
    <row r="15" spans="1:6" ht="18" x14ac:dyDescent="0.25">
      <c r="A15" s="249">
        <v>10</v>
      </c>
      <c r="B15" s="300"/>
      <c r="C15" s="283" t="s">
        <v>88</v>
      </c>
      <c r="D15" s="248" t="s">
        <v>105</v>
      </c>
      <c r="E15" s="283" t="s">
        <v>106</v>
      </c>
      <c r="F15" s="250" t="s">
        <v>523</v>
      </c>
    </row>
    <row r="16" spans="1:6" ht="18" x14ac:dyDescent="0.25">
      <c r="A16" s="249">
        <v>11</v>
      </c>
      <c r="B16" s="300"/>
      <c r="C16" s="283" t="s">
        <v>85</v>
      </c>
      <c r="D16" s="248" t="s">
        <v>108</v>
      </c>
      <c r="E16" s="283" t="s">
        <v>109</v>
      </c>
      <c r="F16" s="250" t="s">
        <v>524</v>
      </c>
    </row>
    <row r="17" spans="1:6" s="246" customFormat="1" ht="21" customHeight="1" x14ac:dyDescent="0.25">
      <c r="A17" s="249">
        <v>12</v>
      </c>
      <c r="B17" s="300"/>
      <c r="C17" s="283"/>
      <c r="D17" s="248" t="s">
        <v>525</v>
      </c>
      <c r="E17" s="283"/>
      <c r="F17" s="250" t="s">
        <v>526</v>
      </c>
    </row>
    <row r="18" spans="1:6" ht="18" x14ac:dyDescent="0.25">
      <c r="A18" s="249">
        <v>14</v>
      </c>
      <c r="B18" s="300" t="s">
        <v>22</v>
      </c>
      <c r="C18" s="283"/>
      <c r="D18" s="248" t="s">
        <v>151</v>
      </c>
      <c r="E18" s="283" t="s">
        <v>152</v>
      </c>
      <c r="F18" s="250" t="s">
        <v>513</v>
      </c>
    </row>
    <row r="19" spans="1:6" ht="36" x14ac:dyDescent="0.25">
      <c r="A19" s="249">
        <v>15</v>
      </c>
      <c r="B19" s="300"/>
      <c r="C19" s="283"/>
      <c r="D19" s="248" t="s">
        <v>28</v>
      </c>
      <c r="E19" s="283" t="s">
        <v>29</v>
      </c>
      <c r="F19" s="250" t="s">
        <v>514</v>
      </c>
    </row>
    <row r="20" spans="1:6" ht="18" x14ac:dyDescent="0.25">
      <c r="A20" s="249">
        <v>16</v>
      </c>
      <c r="B20" s="300"/>
      <c r="C20" s="283" t="s">
        <v>27</v>
      </c>
      <c r="D20" s="248" t="s">
        <v>31</v>
      </c>
      <c r="E20" s="283" t="s">
        <v>32</v>
      </c>
      <c r="F20" s="250" t="s">
        <v>467</v>
      </c>
    </row>
    <row r="21" spans="1:6" ht="36" x14ac:dyDescent="0.25">
      <c r="A21" s="249">
        <v>17</v>
      </c>
      <c r="B21" s="300"/>
      <c r="C21" s="283"/>
      <c r="D21" s="248" t="s">
        <v>31</v>
      </c>
      <c r="E21" s="283" t="s">
        <v>32</v>
      </c>
      <c r="F21" s="250" t="s">
        <v>579</v>
      </c>
    </row>
    <row r="22" spans="1:6" ht="36" x14ac:dyDescent="0.25">
      <c r="A22" s="284">
        <v>18</v>
      </c>
      <c r="B22" s="300"/>
      <c r="C22" s="283" t="s">
        <v>27</v>
      </c>
      <c r="D22" s="248" t="s">
        <v>34</v>
      </c>
      <c r="E22" s="283" t="s">
        <v>35</v>
      </c>
      <c r="F22" s="250" t="s">
        <v>468</v>
      </c>
    </row>
    <row r="23" spans="1:6" ht="18" x14ac:dyDescent="0.25">
      <c r="A23" s="249">
        <v>19</v>
      </c>
      <c r="B23" s="300" t="s">
        <v>37</v>
      </c>
      <c r="C23" s="283"/>
      <c r="D23" s="231" t="s">
        <v>39</v>
      </c>
      <c r="E23" s="278" t="s">
        <v>40</v>
      </c>
      <c r="F23" s="338" t="s">
        <v>551</v>
      </c>
    </row>
    <row r="24" spans="1:6" ht="21.75" customHeight="1" x14ac:dyDescent="0.25">
      <c r="A24" s="249">
        <v>20</v>
      </c>
      <c r="B24" s="300"/>
      <c r="C24" s="283"/>
      <c r="D24" s="231" t="s">
        <v>43</v>
      </c>
      <c r="E24" s="278" t="s">
        <v>44</v>
      </c>
      <c r="F24" s="237" t="s">
        <v>552</v>
      </c>
    </row>
    <row r="25" spans="1:6" ht="36" x14ac:dyDescent="0.25">
      <c r="A25" s="249">
        <v>21</v>
      </c>
      <c r="B25" s="300"/>
      <c r="C25" s="278" t="s">
        <v>38</v>
      </c>
      <c r="D25" s="231" t="s">
        <v>46</v>
      </c>
      <c r="E25" s="278" t="s">
        <v>47</v>
      </c>
      <c r="F25" s="237" t="s">
        <v>553</v>
      </c>
    </row>
    <row r="26" spans="1:6" ht="18" x14ac:dyDescent="0.25">
      <c r="A26" s="249">
        <v>22</v>
      </c>
      <c r="B26" s="300"/>
      <c r="C26" s="278" t="s">
        <v>42</v>
      </c>
      <c r="D26" s="231" t="s">
        <v>153</v>
      </c>
      <c r="E26" s="278" t="s">
        <v>154</v>
      </c>
      <c r="F26" s="338" t="s">
        <v>554</v>
      </c>
    </row>
    <row r="27" spans="1:6" ht="36" x14ac:dyDescent="0.25">
      <c r="A27" s="284">
        <v>23</v>
      </c>
      <c r="B27" s="300"/>
      <c r="C27" s="278" t="s">
        <v>45</v>
      </c>
      <c r="D27" s="231" t="s">
        <v>49</v>
      </c>
      <c r="E27" s="278" t="s">
        <v>50</v>
      </c>
      <c r="F27" s="338" t="s">
        <v>555</v>
      </c>
    </row>
    <row r="28" spans="1:6" ht="94.5" customHeight="1" x14ac:dyDescent="0.25">
      <c r="A28" s="249">
        <v>24</v>
      </c>
      <c r="B28" s="300"/>
      <c r="C28" s="278" t="s">
        <v>42</v>
      </c>
      <c r="D28" s="231" t="s">
        <v>24</v>
      </c>
      <c r="E28" s="134"/>
      <c r="F28" s="339" t="s">
        <v>561</v>
      </c>
    </row>
    <row r="29" spans="1:6" ht="36" x14ac:dyDescent="0.25">
      <c r="A29" s="249">
        <v>25</v>
      </c>
      <c r="B29" s="300"/>
      <c r="C29" s="278"/>
      <c r="D29" s="231" t="s">
        <v>57</v>
      </c>
      <c r="E29" s="278"/>
      <c r="F29" s="338" t="s">
        <v>556</v>
      </c>
    </row>
    <row r="30" spans="1:6" ht="36.75" customHeight="1" x14ac:dyDescent="0.25">
      <c r="A30" s="249">
        <v>26</v>
      </c>
      <c r="B30" s="300"/>
      <c r="C30" s="278" t="s">
        <v>45</v>
      </c>
      <c r="D30" s="231" t="s">
        <v>61</v>
      </c>
      <c r="E30" s="278" t="s">
        <v>62</v>
      </c>
      <c r="F30" s="338" t="s">
        <v>557</v>
      </c>
    </row>
    <row r="31" spans="1:6" ht="18" x14ac:dyDescent="0.25">
      <c r="A31" s="249">
        <v>27</v>
      </c>
      <c r="B31" s="300"/>
      <c r="C31" s="278" t="s">
        <v>42</v>
      </c>
      <c r="D31" s="231" t="s">
        <v>64</v>
      </c>
      <c r="E31" s="278" t="s">
        <v>65</v>
      </c>
      <c r="F31" s="338" t="s">
        <v>5</v>
      </c>
    </row>
    <row r="32" spans="1:6" ht="18" x14ac:dyDescent="0.25">
      <c r="A32" s="284">
        <v>28</v>
      </c>
      <c r="B32" s="300" t="s">
        <v>271</v>
      </c>
      <c r="C32" s="278"/>
      <c r="D32" s="232" t="s">
        <v>269</v>
      </c>
      <c r="E32" s="283" t="s">
        <v>67</v>
      </c>
      <c r="F32" s="250" t="s">
        <v>566</v>
      </c>
    </row>
    <row r="33" spans="1:6" ht="18" x14ac:dyDescent="0.25">
      <c r="A33" s="249">
        <v>29</v>
      </c>
      <c r="B33" s="300"/>
      <c r="C33" s="301" t="s">
        <v>66</v>
      </c>
      <c r="D33" s="248" t="s">
        <v>275</v>
      </c>
      <c r="E33" s="283"/>
      <c r="F33" s="236" t="s">
        <v>567</v>
      </c>
    </row>
    <row r="34" spans="1:6" ht="18" x14ac:dyDescent="0.25">
      <c r="A34" s="249">
        <v>31</v>
      </c>
      <c r="B34" s="300"/>
      <c r="C34" s="301"/>
      <c r="D34" s="248" t="s">
        <v>140</v>
      </c>
      <c r="E34" s="283" t="s">
        <v>141</v>
      </c>
      <c r="F34" s="250" t="s">
        <v>499</v>
      </c>
    </row>
    <row r="35" spans="1:6" ht="36" x14ac:dyDescent="0.25">
      <c r="A35" s="249">
        <v>32</v>
      </c>
      <c r="B35" s="300"/>
      <c r="C35" s="301"/>
      <c r="D35" s="248" t="s">
        <v>143</v>
      </c>
      <c r="E35" s="283" t="s">
        <v>144</v>
      </c>
      <c r="F35" s="250" t="s">
        <v>564</v>
      </c>
    </row>
    <row r="36" spans="1:6" ht="18" x14ac:dyDescent="0.25">
      <c r="A36" s="284">
        <v>33</v>
      </c>
      <c r="B36" s="300"/>
      <c r="C36" s="283" t="s">
        <v>139</v>
      </c>
      <c r="D36" s="248" t="s">
        <v>147</v>
      </c>
      <c r="E36" s="283" t="s">
        <v>148</v>
      </c>
      <c r="F36" s="250" t="s">
        <v>563</v>
      </c>
    </row>
    <row r="37" spans="1:6" ht="18" x14ac:dyDescent="0.25">
      <c r="A37" s="249">
        <v>34</v>
      </c>
      <c r="B37" s="300"/>
      <c r="C37" s="283" t="s">
        <v>142</v>
      </c>
      <c r="D37" s="231" t="s">
        <v>53</v>
      </c>
      <c r="E37" s="278" t="s">
        <v>54</v>
      </c>
      <c r="F37" s="237" t="s">
        <v>55</v>
      </c>
    </row>
    <row r="38" spans="1:6" ht="19.5" customHeight="1" x14ac:dyDescent="0.25">
      <c r="A38" s="249">
        <v>35</v>
      </c>
      <c r="B38" s="300"/>
      <c r="C38" s="283" t="s">
        <v>146</v>
      </c>
      <c r="D38" s="248" t="s">
        <v>277</v>
      </c>
      <c r="E38" s="283"/>
      <c r="F38" s="236" t="s">
        <v>569</v>
      </c>
    </row>
    <row r="39" spans="1:6" ht="18" x14ac:dyDescent="0.25">
      <c r="A39" s="249">
        <v>36</v>
      </c>
      <c r="B39" s="300"/>
      <c r="C39" s="283" t="s">
        <v>74</v>
      </c>
      <c r="D39" s="248" t="s">
        <v>281</v>
      </c>
      <c r="E39" s="283"/>
      <c r="F39" s="236" t="s">
        <v>529</v>
      </c>
    </row>
    <row r="40" spans="1:6" ht="18" x14ac:dyDescent="0.25">
      <c r="A40" s="249">
        <v>37</v>
      </c>
      <c r="B40" s="300"/>
      <c r="C40" s="301" t="s">
        <v>71</v>
      </c>
      <c r="D40" s="248" t="s">
        <v>69</v>
      </c>
      <c r="E40" s="283" t="s">
        <v>262</v>
      </c>
      <c r="F40" s="250" t="s">
        <v>565</v>
      </c>
    </row>
    <row r="41" spans="1:6" ht="20.25" customHeight="1" x14ac:dyDescent="0.25">
      <c r="A41" s="284">
        <v>38</v>
      </c>
      <c r="B41" s="300"/>
      <c r="C41" s="301"/>
      <c r="D41" s="248" t="s">
        <v>75</v>
      </c>
      <c r="E41" s="283" t="s">
        <v>156</v>
      </c>
      <c r="F41" s="254" t="s">
        <v>457</v>
      </c>
    </row>
    <row r="42" spans="1:6" ht="18" x14ac:dyDescent="0.25">
      <c r="A42" s="249">
        <v>39</v>
      </c>
      <c r="B42" s="300"/>
      <c r="C42" s="301"/>
      <c r="D42" s="248" t="s">
        <v>75</v>
      </c>
      <c r="E42" s="283" t="s">
        <v>156</v>
      </c>
      <c r="F42" s="250" t="s">
        <v>530</v>
      </c>
    </row>
    <row r="43" spans="1:6" ht="18" x14ac:dyDescent="0.25">
      <c r="A43" s="249">
        <v>40</v>
      </c>
      <c r="B43" s="300"/>
      <c r="C43" s="283"/>
      <c r="D43" s="248" t="s">
        <v>72</v>
      </c>
      <c r="E43" s="283"/>
      <c r="F43" s="236" t="s">
        <v>531</v>
      </c>
    </row>
    <row r="44" spans="1:6" s="229" customFormat="1" ht="21.75" customHeight="1" x14ac:dyDescent="0.25">
      <c r="A44" s="249">
        <v>41</v>
      </c>
      <c r="B44" s="300"/>
      <c r="C44" s="283"/>
      <c r="D44" s="248" t="s">
        <v>459</v>
      </c>
      <c r="E44" s="283"/>
      <c r="F44" s="236" t="s">
        <v>568</v>
      </c>
    </row>
    <row r="45" spans="1:6" ht="18" x14ac:dyDescent="0.25">
      <c r="A45" s="249">
        <v>42</v>
      </c>
      <c r="B45" s="300" t="s">
        <v>111</v>
      </c>
      <c r="C45" s="301" t="s">
        <v>112</v>
      </c>
      <c r="D45" s="248" t="s">
        <v>113</v>
      </c>
      <c r="E45" s="283" t="s">
        <v>114</v>
      </c>
      <c r="F45" s="250" t="s">
        <v>470</v>
      </c>
    </row>
    <row r="46" spans="1:6" ht="21" customHeight="1" x14ac:dyDescent="0.25">
      <c r="A46" s="284">
        <v>43</v>
      </c>
      <c r="B46" s="300"/>
      <c r="C46" s="301"/>
      <c r="D46" s="248" t="s">
        <v>113</v>
      </c>
      <c r="E46" s="283" t="s">
        <v>115</v>
      </c>
      <c r="F46" s="254" t="s">
        <v>471</v>
      </c>
    </row>
    <row r="47" spans="1:6" ht="21" customHeight="1" x14ac:dyDescent="0.25">
      <c r="A47" s="249">
        <v>44</v>
      </c>
      <c r="B47" s="300"/>
      <c r="C47" s="301" t="s">
        <v>116</v>
      </c>
      <c r="D47" s="248" t="s">
        <v>117</v>
      </c>
      <c r="E47" s="283" t="s">
        <v>118</v>
      </c>
      <c r="F47" s="250" t="s">
        <v>472</v>
      </c>
    </row>
    <row r="48" spans="1:6" ht="21" customHeight="1" x14ac:dyDescent="0.25">
      <c r="A48" s="249">
        <v>45</v>
      </c>
      <c r="B48" s="300"/>
      <c r="C48" s="301"/>
      <c r="D48" s="248" t="s">
        <v>117</v>
      </c>
      <c r="E48" s="283" t="s">
        <v>120</v>
      </c>
      <c r="F48" s="250" t="s">
        <v>473</v>
      </c>
    </row>
    <row r="49" spans="1:7" ht="21" customHeight="1" x14ac:dyDescent="0.25">
      <c r="A49" s="249">
        <v>46</v>
      </c>
      <c r="B49" s="300"/>
      <c r="C49" s="283"/>
      <c r="D49" s="248" t="s">
        <v>458</v>
      </c>
      <c r="E49" s="283"/>
      <c r="F49" s="250" t="s">
        <v>474</v>
      </c>
    </row>
    <row r="50" spans="1:7" ht="54.75" customHeight="1" x14ac:dyDescent="0.25">
      <c r="A50" s="249">
        <v>47</v>
      </c>
      <c r="B50" s="340" t="s">
        <v>121</v>
      </c>
      <c r="C50" s="51" t="s">
        <v>261</v>
      </c>
      <c r="D50" s="248" t="s">
        <v>122</v>
      </c>
      <c r="E50" s="283" t="s">
        <v>123</v>
      </c>
      <c r="F50" s="250" t="s">
        <v>581</v>
      </c>
    </row>
    <row r="51" spans="1:7" ht="36" x14ac:dyDescent="0.25">
      <c r="A51" s="284">
        <v>48</v>
      </c>
      <c r="B51" s="300"/>
      <c r="C51" s="50" t="s">
        <v>127</v>
      </c>
      <c r="D51" s="248" t="s">
        <v>128</v>
      </c>
      <c r="E51" s="283" t="s">
        <v>129</v>
      </c>
      <c r="F51" s="250" t="s">
        <v>559</v>
      </c>
    </row>
    <row r="52" spans="1:7" ht="41.25" customHeight="1" x14ac:dyDescent="0.25">
      <c r="A52" s="249">
        <v>49</v>
      </c>
      <c r="B52" s="300"/>
      <c r="C52" s="50" t="s">
        <v>131</v>
      </c>
      <c r="D52" s="248" t="s">
        <v>132</v>
      </c>
      <c r="E52" s="283" t="s">
        <v>133</v>
      </c>
      <c r="F52" s="250" t="s">
        <v>560</v>
      </c>
    </row>
    <row r="53" spans="1:7" s="4" customFormat="1" ht="21.75" customHeight="1" x14ac:dyDescent="0.25">
      <c r="A53" s="249">
        <v>50</v>
      </c>
      <c r="B53" s="340"/>
      <c r="C53" s="50" t="s">
        <v>138</v>
      </c>
      <c r="D53" s="231" t="s">
        <v>46</v>
      </c>
      <c r="E53" s="283" t="s">
        <v>47</v>
      </c>
      <c r="F53" s="254" t="s">
        <v>558</v>
      </c>
    </row>
    <row r="54" spans="1:7" ht="18" x14ac:dyDescent="0.25">
      <c r="A54" s="249">
        <v>51</v>
      </c>
      <c r="B54" s="300" t="s">
        <v>267</v>
      </c>
      <c r="C54" s="283" t="s">
        <v>0</v>
      </c>
      <c r="D54" s="248" t="s">
        <v>82</v>
      </c>
      <c r="E54" s="283" t="s">
        <v>83</v>
      </c>
      <c r="F54" s="250" t="s">
        <v>570</v>
      </c>
    </row>
    <row r="55" spans="1:7" s="246" customFormat="1" ht="36" x14ac:dyDescent="0.25">
      <c r="A55" s="249">
        <v>52</v>
      </c>
      <c r="B55" s="300"/>
      <c r="C55" s="283"/>
      <c r="D55" s="231" t="s">
        <v>49</v>
      </c>
      <c r="E55" s="278" t="s">
        <v>50</v>
      </c>
      <c r="F55" s="338" t="s">
        <v>555</v>
      </c>
    </row>
    <row r="56" spans="1:7" ht="24.75" customHeight="1" x14ac:dyDescent="0.25">
      <c r="A56" s="284">
        <v>53</v>
      </c>
      <c r="B56" s="300"/>
      <c r="C56" s="283" t="s">
        <v>0</v>
      </c>
      <c r="D56" s="248" t="s">
        <v>31</v>
      </c>
      <c r="E56" s="283" t="s">
        <v>32</v>
      </c>
      <c r="F56" s="250" t="s">
        <v>578</v>
      </c>
    </row>
    <row r="57" spans="1:7" ht="59.25" customHeight="1" x14ac:dyDescent="0.25">
      <c r="A57" s="249">
        <v>54</v>
      </c>
      <c r="B57" s="300"/>
      <c r="C57" s="50" t="s">
        <v>0</v>
      </c>
      <c r="D57" s="231" t="s">
        <v>24</v>
      </c>
      <c r="E57" s="278" t="s">
        <v>25</v>
      </c>
      <c r="F57" s="338" t="s">
        <v>580</v>
      </c>
    </row>
    <row r="58" spans="1:7" x14ac:dyDescent="0.3">
      <c r="A58" s="271"/>
      <c r="B58" s="271"/>
      <c r="C58" s="271"/>
      <c r="D58" s="270"/>
      <c r="E58" s="247"/>
      <c r="F58" s="272"/>
      <c r="G58" s="245"/>
    </row>
    <row r="59" spans="1:7" x14ac:dyDescent="0.3">
      <c r="A59" s="271"/>
      <c r="B59" s="271"/>
      <c r="C59" s="271"/>
      <c r="D59" s="273"/>
      <c r="E59" s="247"/>
      <c r="F59" s="272"/>
      <c r="G59" s="245"/>
    </row>
    <row r="60" spans="1:7" x14ac:dyDescent="0.3">
      <c r="A60" s="271"/>
      <c r="B60" s="271"/>
      <c r="C60" s="271"/>
      <c r="D60" s="273"/>
      <c r="E60" s="247"/>
      <c r="F60" s="269"/>
      <c r="G60" s="245"/>
    </row>
    <row r="61" spans="1:7" x14ac:dyDescent="0.3">
      <c r="A61" s="274"/>
      <c r="B61" s="271"/>
      <c r="C61" s="274"/>
      <c r="D61" s="273"/>
      <c r="E61" s="247"/>
      <c r="F61" s="169"/>
    </row>
    <row r="62" spans="1:7" x14ac:dyDescent="0.3">
      <c r="A62" s="274"/>
      <c r="B62" s="271"/>
      <c r="C62" s="274"/>
      <c r="D62" s="273"/>
      <c r="E62" s="247"/>
      <c r="F62" s="169"/>
    </row>
    <row r="63" spans="1:7" x14ac:dyDescent="0.3">
      <c r="A63" s="274"/>
      <c r="B63" s="271"/>
      <c r="C63" s="274"/>
      <c r="D63" s="273"/>
      <c r="E63" s="247"/>
      <c r="F63" s="275"/>
    </row>
    <row r="64" spans="1:7" x14ac:dyDescent="0.3">
      <c r="A64" s="274"/>
      <c r="B64" s="271"/>
      <c r="C64" s="274"/>
      <c r="D64" s="273"/>
      <c r="E64" s="247"/>
      <c r="F64" s="169"/>
    </row>
    <row r="65" spans="1:6" x14ac:dyDescent="0.3">
      <c r="A65" s="274"/>
      <c r="B65" s="271"/>
      <c r="C65" s="274"/>
      <c r="D65" s="273"/>
      <c r="E65" s="247"/>
      <c r="F65" s="251"/>
    </row>
    <row r="66" spans="1:6" x14ac:dyDescent="0.3">
      <c r="A66" s="274"/>
      <c r="B66" s="271"/>
      <c r="C66" s="274"/>
      <c r="D66" s="273"/>
      <c r="E66" s="247"/>
      <c r="F66" s="251"/>
    </row>
    <row r="67" spans="1:6" x14ac:dyDescent="0.3">
      <c r="A67" s="274"/>
      <c r="B67" s="271"/>
      <c r="C67" s="274"/>
      <c r="D67" s="273"/>
      <c r="E67" s="247"/>
      <c r="F67" s="251"/>
    </row>
    <row r="68" spans="1:6" x14ac:dyDescent="0.3">
      <c r="A68" s="274"/>
      <c r="B68" s="271"/>
      <c r="C68" s="274"/>
      <c r="D68" s="273"/>
      <c r="E68" s="247"/>
      <c r="F68" s="272"/>
    </row>
    <row r="69" spans="1:6" x14ac:dyDescent="0.3">
      <c r="A69" s="274"/>
      <c r="B69" s="271"/>
      <c r="C69" s="274"/>
      <c r="D69" s="273"/>
      <c r="E69" s="247"/>
      <c r="F69" s="251"/>
    </row>
    <row r="70" spans="1:6" x14ac:dyDescent="0.3">
      <c r="A70" s="274"/>
      <c r="B70" s="271"/>
      <c r="C70" s="274"/>
      <c r="D70" s="276"/>
      <c r="E70" s="247"/>
      <c r="F70" s="32"/>
    </row>
  </sheetData>
  <autoFilter ref="A5:F57"/>
  <sortState ref="D55:X58">
    <sortCondition ref="D55"/>
  </sortState>
  <mergeCells count="18">
    <mergeCell ref="A1:F1"/>
    <mergeCell ref="A2:A4"/>
    <mergeCell ref="B2:B4"/>
    <mergeCell ref="C2:C4"/>
    <mergeCell ref="D2:D4"/>
    <mergeCell ref="E2:E4"/>
    <mergeCell ref="F2:F4"/>
    <mergeCell ref="C45:C46"/>
    <mergeCell ref="C47:C48"/>
    <mergeCell ref="B50:B53"/>
    <mergeCell ref="B54:B57"/>
    <mergeCell ref="C33:C35"/>
    <mergeCell ref="C40:C42"/>
    <mergeCell ref="B45:B49"/>
    <mergeCell ref="B32:B44"/>
    <mergeCell ref="B6:B17"/>
    <mergeCell ref="B23:B31"/>
    <mergeCell ref="B18:B22"/>
  </mergeCells>
  <pageMargins left="0.43307086614173229" right="0.23622047244094491" top="0.74803149606299213" bottom="0.74803149606299213" header="0.31496062992125984" footer="0.31496062992125984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opLeftCell="A64" zoomScaleNormal="100" workbookViewId="0">
      <selection activeCell="F80" sqref="F80"/>
    </sheetView>
  </sheetViews>
  <sheetFormatPr defaultRowHeight="15" x14ac:dyDescent="0.25"/>
  <cols>
    <col min="1" max="1" width="4.85546875" style="10" customWidth="1"/>
    <col min="2" max="2" width="5.85546875" style="10" customWidth="1"/>
    <col min="3" max="3" width="9.42578125" style="10" hidden="1" customWidth="1"/>
    <col min="4" max="4" width="13.42578125" style="10" customWidth="1"/>
    <col min="5" max="5" width="5.5703125" style="10" hidden="1" customWidth="1"/>
    <col min="6" max="6" width="121.85546875" style="10" bestFit="1" customWidth="1"/>
    <col min="7" max="16384" width="9.140625" style="10"/>
  </cols>
  <sheetData>
    <row r="1" spans="1:6" s="246" customFormat="1" ht="60.75" customHeight="1" x14ac:dyDescent="0.25">
      <c r="A1" s="341" t="s">
        <v>589</v>
      </c>
      <c r="B1" s="341"/>
      <c r="C1" s="341"/>
      <c r="D1" s="341"/>
      <c r="E1" s="341"/>
      <c r="F1" s="341"/>
    </row>
    <row r="2" spans="1:6" ht="18" customHeight="1" x14ac:dyDescent="0.25">
      <c r="A2" s="318" t="s">
        <v>9</v>
      </c>
      <c r="B2" s="319" t="s">
        <v>10</v>
      </c>
      <c r="C2" s="318" t="s">
        <v>11</v>
      </c>
      <c r="D2" s="318" t="s">
        <v>159</v>
      </c>
      <c r="E2" s="318" t="s">
        <v>160</v>
      </c>
      <c r="F2" s="342" t="s">
        <v>456</v>
      </c>
    </row>
    <row r="3" spans="1:6" ht="18" customHeight="1" x14ac:dyDescent="0.25">
      <c r="A3" s="318"/>
      <c r="B3" s="320"/>
      <c r="C3" s="318"/>
      <c r="D3" s="318"/>
      <c r="E3" s="318"/>
      <c r="F3" s="343"/>
    </row>
    <row r="4" spans="1:6" ht="15.75" customHeight="1" x14ac:dyDescent="0.25">
      <c r="A4" s="318"/>
      <c r="B4" s="320"/>
      <c r="C4" s="318"/>
      <c r="D4" s="318"/>
      <c r="E4" s="318"/>
      <c r="F4" s="343"/>
    </row>
    <row r="5" spans="1:6" ht="14.25" customHeight="1" x14ac:dyDescent="0.25">
      <c r="A5" s="318"/>
      <c r="B5" s="320"/>
      <c r="C5" s="318"/>
      <c r="D5" s="318"/>
      <c r="E5" s="318"/>
      <c r="F5" s="343"/>
    </row>
    <row r="6" spans="1:6" ht="15.75" hidden="1" x14ac:dyDescent="0.25">
      <c r="A6" s="143"/>
      <c r="B6" s="143"/>
      <c r="C6" s="143"/>
      <c r="D6" s="143"/>
      <c r="E6" s="143"/>
      <c r="F6" s="9"/>
    </row>
    <row r="7" spans="1:6" s="247" customFormat="1" ht="15" customHeight="1" x14ac:dyDescent="0.25">
      <c r="A7" s="253">
        <v>1</v>
      </c>
      <c r="B7" s="317" t="s">
        <v>76</v>
      </c>
      <c r="C7" s="268" t="s">
        <v>85</v>
      </c>
      <c r="D7" s="235" t="s">
        <v>208</v>
      </c>
      <c r="E7" s="241" t="s">
        <v>209</v>
      </c>
      <c r="F7" s="243" t="s">
        <v>509</v>
      </c>
    </row>
    <row r="8" spans="1:6" s="247" customFormat="1" x14ac:dyDescent="0.25">
      <c r="A8" s="253">
        <v>2</v>
      </c>
      <c r="B8" s="315"/>
      <c r="C8" s="268" t="s">
        <v>88</v>
      </c>
      <c r="D8" s="235" t="s">
        <v>255</v>
      </c>
      <c r="E8" s="241" t="s">
        <v>256</v>
      </c>
      <c r="F8" s="243" t="s">
        <v>476</v>
      </c>
    </row>
    <row r="9" spans="1:6" s="247" customFormat="1" ht="28.5" x14ac:dyDescent="0.25">
      <c r="A9" s="252">
        <v>3</v>
      </c>
      <c r="B9" s="315"/>
      <c r="C9" s="268" t="s">
        <v>81</v>
      </c>
      <c r="D9" s="235" t="s">
        <v>206</v>
      </c>
      <c r="E9" s="241" t="s">
        <v>207</v>
      </c>
      <c r="F9" s="243" t="s">
        <v>510</v>
      </c>
    </row>
    <row r="10" spans="1:6" s="247" customFormat="1" ht="18" customHeight="1" x14ac:dyDescent="0.25">
      <c r="A10" s="253">
        <v>4</v>
      </c>
      <c r="B10" s="315"/>
      <c r="C10" s="268" t="s">
        <v>89</v>
      </c>
      <c r="D10" s="235" t="s">
        <v>193</v>
      </c>
      <c r="E10" s="241" t="s">
        <v>210</v>
      </c>
      <c r="F10" s="243" t="s">
        <v>527</v>
      </c>
    </row>
    <row r="11" spans="1:6" s="247" customFormat="1" x14ac:dyDescent="0.25">
      <c r="A11" s="253">
        <v>5</v>
      </c>
      <c r="B11" s="315"/>
      <c r="C11" s="268" t="s">
        <v>94</v>
      </c>
      <c r="D11" s="235" t="s">
        <v>576</v>
      </c>
      <c r="E11" s="241" t="s">
        <v>260</v>
      </c>
      <c r="F11" s="243" t="s">
        <v>577</v>
      </c>
    </row>
    <row r="12" spans="1:6" s="247" customFormat="1" ht="28.5" x14ac:dyDescent="0.25">
      <c r="A12" s="253">
        <v>6</v>
      </c>
      <c r="B12" s="315"/>
      <c r="C12" s="268" t="s">
        <v>98</v>
      </c>
      <c r="D12" s="235" t="s">
        <v>237</v>
      </c>
      <c r="E12" s="241" t="s">
        <v>283</v>
      </c>
      <c r="F12" s="243" t="s">
        <v>528</v>
      </c>
    </row>
    <row r="13" spans="1:6" s="247" customFormat="1" x14ac:dyDescent="0.25">
      <c r="A13" s="253">
        <v>7</v>
      </c>
      <c r="B13" s="316"/>
      <c r="C13" s="268"/>
      <c r="D13" s="235" t="s">
        <v>587</v>
      </c>
      <c r="E13" s="241"/>
      <c r="F13" s="243" t="s">
        <v>586</v>
      </c>
    </row>
    <row r="14" spans="1:6" x14ac:dyDescent="0.25">
      <c r="A14" s="252">
        <v>8</v>
      </c>
      <c r="B14" s="317" t="s">
        <v>22</v>
      </c>
      <c r="C14" s="255"/>
      <c r="D14" s="235" t="s">
        <v>162</v>
      </c>
      <c r="E14" s="256" t="s">
        <v>163</v>
      </c>
      <c r="F14" s="243" t="s">
        <v>478</v>
      </c>
    </row>
    <row r="15" spans="1:6" x14ac:dyDescent="0.25">
      <c r="A15" s="253">
        <v>9</v>
      </c>
      <c r="B15" s="315"/>
      <c r="C15" s="255"/>
      <c r="D15" s="235" t="s">
        <v>162</v>
      </c>
      <c r="E15" s="256" t="s">
        <v>164</v>
      </c>
      <c r="F15" s="243" t="s">
        <v>479</v>
      </c>
    </row>
    <row r="16" spans="1:6" x14ac:dyDescent="0.25">
      <c r="A16" s="253">
        <v>10</v>
      </c>
      <c r="B16" s="315"/>
      <c r="C16" s="314" t="s">
        <v>23</v>
      </c>
      <c r="D16" s="235" t="s">
        <v>162</v>
      </c>
      <c r="E16" s="256" t="s">
        <v>165</v>
      </c>
      <c r="F16" s="243" t="s">
        <v>480</v>
      </c>
    </row>
    <row r="17" spans="1:6" x14ac:dyDescent="0.25">
      <c r="A17" s="253">
        <v>11</v>
      </c>
      <c r="B17" s="315"/>
      <c r="C17" s="314"/>
      <c r="D17" s="235" t="s">
        <v>233</v>
      </c>
      <c r="E17" s="241" t="s">
        <v>234</v>
      </c>
      <c r="F17" s="243" t="s">
        <v>513</v>
      </c>
    </row>
    <row r="18" spans="1:6" x14ac:dyDescent="0.25">
      <c r="A18" s="253">
        <v>12</v>
      </c>
      <c r="B18" s="315"/>
      <c r="C18" s="314"/>
      <c r="D18" s="235" t="s">
        <v>233</v>
      </c>
      <c r="E18" s="241" t="s">
        <v>234</v>
      </c>
      <c r="F18" s="243" t="s">
        <v>481</v>
      </c>
    </row>
    <row r="19" spans="1:6" ht="15.75" customHeight="1" x14ac:dyDescent="0.25">
      <c r="A19" s="252">
        <v>13</v>
      </c>
      <c r="B19" s="315"/>
      <c r="C19" s="256" t="s">
        <v>27</v>
      </c>
      <c r="D19" s="235" t="s">
        <v>166</v>
      </c>
      <c r="E19" s="256" t="s">
        <v>167</v>
      </c>
      <c r="F19" s="243" t="s">
        <v>482</v>
      </c>
    </row>
    <row r="20" spans="1:6" s="247" customFormat="1" x14ac:dyDescent="0.25">
      <c r="A20" s="253">
        <v>14</v>
      </c>
      <c r="B20" s="315"/>
      <c r="C20" s="256"/>
      <c r="D20" s="235" t="s">
        <v>169</v>
      </c>
      <c r="E20" s="256" t="s">
        <v>170</v>
      </c>
      <c r="F20" s="243" t="s">
        <v>515</v>
      </c>
    </row>
    <row r="21" spans="1:6" ht="28.5" x14ac:dyDescent="0.25">
      <c r="A21" s="253">
        <v>15</v>
      </c>
      <c r="B21" s="316"/>
      <c r="C21" s="256" t="s">
        <v>168</v>
      </c>
      <c r="D21" s="235" t="s">
        <v>169</v>
      </c>
      <c r="E21" s="256" t="s">
        <v>170</v>
      </c>
      <c r="F21" s="243" t="s">
        <v>516</v>
      </c>
    </row>
    <row r="22" spans="1:6" x14ac:dyDescent="0.25">
      <c r="A22" s="253">
        <v>16</v>
      </c>
      <c r="B22" s="317" t="s">
        <v>37</v>
      </c>
      <c r="C22" s="266"/>
      <c r="D22" s="235" t="s">
        <v>282</v>
      </c>
      <c r="E22" s="266"/>
      <c r="F22" s="243" t="s">
        <v>582</v>
      </c>
    </row>
    <row r="23" spans="1:6" ht="18.75" customHeight="1" x14ac:dyDescent="0.25">
      <c r="A23" s="253">
        <v>17</v>
      </c>
      <c r="B23" s="315"/>
      <c r="C23" s="266"/>
      <c r="D23" s="235" t="s">
        <v>171</v>
      </c>
      <c r="E23" s="267" t="s">
        <v>172</v>
      </c>
      <c r="F23" s="243" t="s">
        <v>585</v>
      </c>
    </row>
    <row r="24" spans="1:6" ht="15" customHeight="1" x14ac:dyDescent="0.25">
      <c r="A24" s="252">
        <v>18</v>
      </c>
      <c r="B24" s="315"/>
      <c r="C24" s="266"/>
      <c r="D24" s="235" t="s">
        <v>173</v>
      </c>
      <c r="E24" s="264" t="s">
        <v>174</v>
      </c>
      <c r="F24" s="243" t="s">
        <v>483</v>
      </c>
    </row>
    <row r="25" spans="1:6" ht="18" customHeight="1" x14ac:dyDescent="0.25">
      <c r="A25" s="253">
        <v>19</v>
      </c>
      <c r="B25" s="315"/>
      <c r="C25" s="266"/>
      <c r="D25" s="235" t="s">
        <v>173</v>
      </c>
      <c r="E25" s="241" t="s">
        <v>174</v>
      </c>
      <c r="F25" s="243" t="s">
        <v>484</v>
      </c>
    </row>
    <row r="26" spans="1:6" ht="14.25" customHeight="1" x14ac:dyDescent="0.25">
      <c r="A26" s="253">
        <v>20</v>
      </c>
      <c r="B26" s="315"/>
      <c r="C26" s="265" t="s">
        <v>42</v>
      </c>
      <c r="D26" s="235" t="s">
        <v>235</v>
      </c>
      <c r="E26" s="241" t="s">
        <v>236</v>
      </c>
      <c r="F26" s="243" t="s">
        <v>485</v>
      </c>
    </row>
    <row r="27" spans="1:6" ht="28.5" x14ac:dyDescent="0.25">
      <c r="A27" s="253">
        <v>21</v>
      </c>
      <c r="B27" s="315"/>
      <c r="C27" s="265" t="s">
        <v>45</v>
      </c>
      <c r="D27" s="235" t="s">
        <v>162</v>
      </c>
      <c r="E27" s="241" t="s">
        <v>180</v>
      </c>
      <c r="F27" s="243" t="s">
        <v>486</v>
      </c>
    </row>
    <row r="28" spans="1:6" x14ac:dyDescent="0.25">
      <c r="A28" s="253">
        <v>22</v>
      </c>
      <c r="B28" s="315"/>
      <c r="C28" s="313" t="s">
        <v>175</v>
      </c>
      <c r="D28" s="235" t="s">
        <v>162</v>
      </c>
      <c r="E28" s="241" t="s">
        <v>176</v>
      </c>
      <c r="F28" s="243" t="s">
        <v>487</v>
      </c>
    </row>
    <row r="29" spans="1:6" x14ac:dyDescent="0.25">
      <c r="A29" s="252">
        <v>23</v>
      </c>
      <c r="B29" s="315"/>
      <c r="C29" s="313"/>
      <c r="D29" s="235" t="s">
        <v>162</v>
      </c>
      <c r="E29" s="241" t="s">
        <v>177</v>
      </c>
      <c r="F29" s="243" t="s">
        <v>488</v>
      </c>
    </row>
    <row r="30" spans="1:6" x14ac:dyDescent="0.25">
      <c r="A30" s="253">
        <v>24</v>
      </c>
      <c r="B30" s="315"/>
      <c r="C30" s="313" t="s">
        <v>178</v>
      </c>
      <c r="D30" s="235" t="s">
        <v>162</v>
      </c>
      <c r="E30" s="241" t="s">
        <v>179</v>
      </c>
      <c r="F30" s="243" t="s">
        <v>489</v>
      </c>
    </row>
    <row r="31" spans="1:6" x14ac:dyDescent="0.25">
      <c r="A31" s="253">
        <v>25</v>
      </c>
      <c r="B31" s="315"/>
      <c r="C31" s="313"/>
      <c r="D31" s="235" t="s">
        <v>162</v>
      </c>
      <c r="E31" s="241" t="s">
        <v>181</v>
      </c>
      <c r="F31" s="243" t="s">
        <v>490</v>
      </c>
    </row>
    <row r="32" spans="1:6" s="230" customFormat="1" x14ac:dyDescent="0.25">
      <c r="A32" s="253">
        <v>26</v>
      </c>
      <c r="B32" s="315"/>
      <c r="C32" s="313"/>
      <c r="D32" s="235" t="s">
        <v>162</v>
      </c>
      <c r="E32" s="241"/>
      <c r="F32" s="243" t="s">
        <v>532</v>
      </c>
    </row>
    <row r="33" spans="1:6" ht="16.5" x14ac:dyDescent="0.25">
      <c r="A33" s="253">
        <v>27</v>
      </c>
      <c r="B33" s="315"/>
      <c r="C33" s="313"/>
      <c r="D33" s="235" t="s">
        <v>162</v>
      </c>
      <c r="E33" s="241" t="s">
        <v>182</v>
      </c>
      <c r="F33" s="243" t="s">
        <v>491</v>
      </c>
    </row>
    <row r="34" spans="1:6" x14ac:dyDescent="0.25">
      <c r="A34" s="252">
        <v>28</v>
      </c>
      <c r="B34" s="315"/>
      <c r="C34" s="313"/>
      <c r="D34" s="235" t="s">
        <v>162</v>
      </c>
      <c r="E34" s="241" t="s">
        <v>265</v>
      </c>
      <c r="F34" s="243" t="s">
        <v>492</v>
      </c>
    </row>
    <row r="35" spans="1:6" x14ac:dyDescent="0.25">
      <c r="A35" s="253">
        <v>29</v>
      </c>
      <c r="B35" s="315"/>
      <c r="C35" s="265" t="s">
        <v>45</v>
      </c>
      <c r="D35" s="235" t="s">
        <v>162</v>
      </c>
      <c r="E35" s="241" t="s">
        <v>183</v>
      </c>
      <c r="F35" s="243" t="s">
        <v>493</v>
      </c>
    </row>
    <row r="36" spans="1:6" s="230" customFormat="1" x14ac:dyDescent="0.25">
      <c r="A36" s="253">
        <v>30</v>
      </c>
      <c r="B36" s="315"/>
      <c r="C36" s="265"/>
      <c r="D36" s="235" t="s">
        <v>162</v>
      </c>
      <c r="E36" s="241" t="s">
        <v>183</v>
      </c>
      <c r="F36" s="243" t="s">
        <v>495</v>
      </c>
    </row>
    <row r="37" spans="1:6" x14ac:dyDescent="0.25">
      <c r="A37" s="253">
        <v>31</v>
      </c>
      <c r="B37" s="316"/>
      <c r="C37" s="265" t="s">
        <v>42</v>
      </c>
      <c r="D37" s="235" t="s">
        <v>186</v>
      </c>
      <c r="E37" s="241" t="s">
        <v>187</v>
      </c>
      <c r="F37" s="243" t="s">
        <v>571</v>
      </c>
    </row>
    <row r="38" spans="1:6" ht="16.5" x14ac:dyDescent="0.3">
      <c r="A38" s="253">
        <v>32</v>
      </c>
      <c r="B38" s="317" t="s">
        <v>271</v>
      </c>
      <c r="C38" s="255"/>
      <c r="D38" s="235" t="s">
        <v>188</v>
      </c>
      <c r="E38" s="241" t="s">
        <v>264</v>
      </c>
      <c r="F38" s="243" t="s">
        <v>497</v>
      </c>
    </row>
    <row r="39" spans="1:6" x14ac:dyDescent="0.25">
      <c r="A39" s="252">
        <v>33</v>
      </c>
      <c r="B39" s="315"/>
      <c r="C39" s="313" t="s">
        <v>71</v>
      </c>
      <c r="D39" s="235" t="s">
        <v>188</v>
      </c>
      <c r="E39" s="241" t="s">
        <v>264</v>
      </c>
      <c r="F39" s="243" t="s">
        <v>496</v>
      </c>
    </row>
    <row r="40" spans="1:6" x14ac:dyDescent="0.25">
      <c r="A40" s="253">
        <v>34</v>
      </c>
      <c r="B40" s="315"/>
      <c r="C40" s="313"/>
      <c r="D40" s="235" t="s">
        <v>188</v>
      </c>
      <c r="E40" s="241" t="s">
        <v>230</v>
      </c>
      <c r="F40" s="243" t="s">
        <v>498</v>
      </c>
    </row>
    <row r="41" spans="1:6" x14ac:dyDescent="0.25">
      <c r="A41" s="253">
        <v>35</v>
      </c>
      <c r="B41" s="315"/>
      <c r="C41" s="313"/>
      <c r="D41" s="235" t="s">
        <v>188</v>
      </c>
      <c r="E41" s="241" t="s">
        <v>232</v>
      </c>
      <c r="F41" s="243" t="s">
        <v>533</v>
      </c>
    </row>
    <row r="42" spans="1:6" x14ac:dyDescent="0.25">
      <c r="A42" s="253">
        <v>36</v>
      </c>
      <c r="B42" s="315"/>
      <c r="C42" s="313" t="s">
        <v>74</v>
      </c>
      <c r="D42" s="235" t="s">
        <v>224</v>
      </c>
      <c r="E42" s="241" t="s">
        <v>225</v>
      </c>
      <c r="F42" s="243" t="s">
        <v>499</v>
      </c>
    </row>
    <row r="43" spans="1:6" x14ac:dyDescent="0.25">
      <c r="A43" s="253">
        <v>37</v>
      </c>
      <c r="B43" s="315"/>
      <c r="C43" s="313"/>
      <c r="D43" s="235" t="s">
        <v>224</v>
      </c>
      <c r="E43" s="241"/>
      <c r="F43" s="243" t="s">
        <v>500</v>
      </c>
    </row>
    <row r="44" spans="1:6" s="247" customFormat="1" x14ac:dyDescent="0.25">
      <c r="A44" s="252">
        <v>38</v>
      </c>
      <c r="B44" s="315"/>
      <c r="C44" s="313"/>
      <c r="D44" s="235" t="s">
        <v>208</v>
      </c>
      <c r="E44" s="241" t="s">
        <v>209</v>
      </c>
      <c r="F44" s="243" t="s">
        <v>562</v>
      </c>
    </row>
    <row r="45" spans="1:6" x14ac:dyDescent="0.25">
      <c r="A45" s="253">
        <v>39</v>
      </c>
      <c r="B45" s="315"/>
      <c r="C45" s="313"/>
      <c r="D45" s="235" t="s">
        <v>193</v>
      </c>
      <c r="E45" s="241" t="s">
        <v>194</v>
      </c>
      <c r="F45" s="243" t="s">
        <v>534</v>
      </c>
    </row>
    <row r="46" spans="1:6" x14ac:dyDescent="0.25">
      <c r="A46" s="253">
        <v>40</v>
      </c>
      <c r="B46" s="315"/>
      <c r="C46" s="255" t="s">
        <v>192</v>
      </c>
      <c r="D46" s="263" t="s">
        <v>226</v>
      </c>
      <c r="E46" s="241" t="s">
        <v>227</v>
      </c>
      <c r="F46" s="243" t="s">
        <v>506</v>
      </c>
    </row>
    <row r="47" spans="1:6" x14ac:dyDescent="0.25">
      <c r="A47" s="253">
        <v>41</v>
      </c>
      <c r="B47" s="315"/>
      <c r="C47" s="255" t="s">
        <v>66</v>
      </c>
      <c r="D47" s="263" t="s">
        <v>226</v>
      </c>
      <c r="E47" s="241" t="s">
        <v>228</v>
      </c>
      <c r="F47" s="243" t="s">
        <v>535</v>
      </c>
    </row>
    <row r="48" spans="1:6" x14ac:dyDescent="0.25">
      <c r="A48" s="253">
        <v>42</v>
      </c>
      <c r="B48" s="315"/>
      <c r="C48" s="313" t="s">
        <v>71</v>
      </c>
      <c r="D48" s="235" t="s">
        <v>162</v>
      </c>
      <c r="E48" s="241"/>
      <c r="F48" s="243" t="s">
        <v>536</v>
      </c>
    </row>
    <row r="49" spans="1:6" x14ac:dyDescent="0.25">
      <c r="A49" s="252">
        <v>43</v>
      </c>
      <c r="B49" s="315"/>
      <c r="C49" s="313"/>
      <c r="D49" s="235" t="s">
        <v>162</v>
      </c>
      <c r="E49" s="241" t="s">
        <v>266</v>
      </c>
      <c r="F49" s="243" t="s">
        <v>537</v>
      </c>
    </row>
    <row r="50" spans="1:6" x14ac:dyDescent="0.25">
      <c r="A50" s="253">
        <v>44</v>
      </c>
      <c r="B50" s="315"/>
      <c r="C50" s="313"/>
      <c r="D50" s="235" t="s">
        <v>162</v>
      </c>
      <c r="E50" s="241" t="s">
        <v>189</v>
      </c>
      <c r="F50" s="243" t="s">
        <v>550</v>
      </c>
    </row>
    <row r="51" spans="1:6" x14ac:dyDescent="0.25">
      <c r="A51" s="253">
        <v>45</v>
      </c>
      <c r="B51" s="315"/>
      <c r="C51" s="313"/>
      <c r="D51" s="235" t="s">
        <v>162</v>
      </c>
      <c r="E51" s="241"/>
      <c r="F51" s="243" t="s">
        <v>538</v>
      </c>
    </row>
    <row r="52" spans="1:6" x14ac:dyDescent="0.25">
      <c r="A52" s="253">
        <v>46</v>
      </c>
      <c r="B52" s="315"/>
      <c r="C52" s="313"/>
      <c r="D52" s="235" t="s">
        <v>184</v>
      </c>
      <c r="E52" s="241" t="s">
        <v>185</v>
      </c>
      <c r="F52" s="243" t="s">
        <v>501</v>
      </c>
    </row>
    <row r="53" spans="1:6" s="230" customFormat="1" x14ac:dyDescent="0.25">
      <c r="A53" s="253">
        <v>47</v>
      </c>
      <c r="B53" s="315"/>
      <c r="C53" s="255"/>
      <c r="D53" s="235" t="s">
        <v>184</v>
      </c>
      <c r="E53" s="241" t="s">
        <v>185</v>
      </c>
      <c r="F53" s="243" t="s">
        <v>494</v>
      </c>
    </row>
    <row r="54" spans="1:6" x14ac:dyDescent="0.25">
      <c r="A54" s="252">
        <v>48</v>
      </c>
      <c r="B54" s="315"/>
      <c r="C54" s="255" t="s">
        <v>139</v>
      </c>
      <c r="D54" s="235" t="s">
        <v>284</v>
      </c>
      <c r="E54" s="241"/>
      <c r="F54" s="243" t="s">
        <v>539</v>
      </c>
    </row>
    <row r="55" spans="1:6" x14ac:dyDescent="0.25">
      <c r="A55" s="253">
        <v>49</v>
      </c>
      <c r="B55" s="315"/>
      <c r="C55" s="313" t="s">
        <v>142</v>
      </c>
      <c r="D55" s="235" t="s">
        <v>284</v>
      </c>
      <c r="E55" s="241"/>
      <c r="F55" s="243" t="s">
        <v>540</v>
      </c>
    </row>
    <row r="56" spans="1:6" x14ac:dyDescent="0.25">
      <c r="A56" s="253">
        <v>50</v>
      </c>
      <c r="B56" s="315"/>
      <c r="C56" s="313"/>
      <c r="D56" s="235" t="s">
        <v>195</v>
      </c>
      <c r="E56" s="241" t="s">
        <v>196</v>
      </c>
      <c r="F56" s="243" t="s">
        <v>502</v>
      </c>
    </row>
    <row r="57" spans="1:6" x14ac:dyDescent="0.25">
      <c r="A57" s="253">
        <v>51</v>
      </c>
      <c r="B57" s="315"/>
      <c r="C57" s="313" t="s">
        <v>229</v>
      </c>
      <c r="D57" s="235" t="s">
        <v>195</v>
      </c>
      <c r="E57" s="241" t="s">
        <v>203</v>
      </c>
      <c r="F57" s="243" t="s">
        <v>503</v>
      </c>
    </row>
    <row r="58" spans="1:6" x14ac:dyDescent="0.25">
      <c r="A58" s="253">
        <v>52</v>
      </c>
      <c r="B58" s="315"/>
      <c r="C58" s="313"/>
      <c r="D58" s="235" t="s">
        <v>190</v>
      </c>
      <c r="E58" s="241" t="s">
        <v>191</v>
      </c>
      <c r="F58" s="243" t="s">
        <v>504</v>
      </c>
    </row>
    <row r="59" spans="1:6" x14ac:dyDescent="0.25">
      <c r="A59" s="252">
        <v>53</v>
      </c>
      <c r="B59" s="315"/>
      <c r="C59" s="255" t="s">
        <v>231</v>
      </c>
      <c r="D59" s="235" t="s">
        <v>197</v>
      </c>
      <c r="E59" s="241" t="s">
        <v>198</v>
      </c>
      <c r="F59" s="243" t="s">
        <v>507</v>
      </c>
    </row>
    <row r="60" spans="1:6" x14ac:dyDescent="0.25">
      <c r="A60" s="253">
        <v>54</v>
      </c>
      <c r="B60" s="315"/>
      <c r="C60" s="255"/>
      <c r="D60" s="235" t="s">
        <v>201</v>
      </c>
      <c r="E60" s="241" t="s">
        <v>202</v>
      </c>
      <c r="F60" s="243" t="s">
        <v>508</v>
      </c>
    </row>
    <row r="61" spans="1:6" x14ac:dyDescent="0.25">
      <c r="A61" s="253">
        <v>55</v>
      </c>
      <c r="B61" s="315"/>
      <c r="C61" s="255"/>
      <c r="D61" s="263" t="s">
        <v>204</v>
      </c>
      <c r="E61" s="241" t="s">
        <v>205</v>
      </c>
      <c r="F61" s="243" t="s">
        <v>541</v>
      </c>
    </row>
    <row r="62" spans="1:6" x14ac:dyDescent="0.25">
      <c r="A62" s="253">
        <v>56</v>
      </c>
      <c r="B62" s="316"/>
      <c r="C62" s="255" t="s">
        <v>146</v>
      </c>
      <c r="D62" s="235" t="s">
        <v>199</v>
      </c>
      <c r="E62" s="241" t="s">
        <v>200</v>
      </c>
      <c r="F62" s="243" t="s">
        <v>542</v>
      </c>
    </row>
    <row r="63" spans="1:6" x14ac:dyDescent="0.25">
      <c r="A63" s="253">
        <v>57</v>
      </c>
      <c r="B63" s="315" t="s">
        <v>121</v>
      </c>
      <c r="C63" s="255" t="s">
        <v>211</v>
      </c>
      <c r="D63" s="235" t="s">
        <v>188</v>
      </c>
      <c r="E63" s="241" t="s">
        <v>263</v>
      </c>
      <c r="F63" s="243" t="s">
        <v>572</v>
      </c>
    </row>
    <row r="64" spans="1:6" s="247" customFormat="1" x14ac:dyDescent="0.25">
      <c r="A64" s="252">
        <v>58</v>
      </c>
      <c r="B64" s="315"/>
      <c r="C64" s="255"/>
      <c r="D64" s="235" t="s">
        <v>188</v>
      </c>
      <c r="E64" s="241"/>
      <c r="F64" s="243" t="s">
        <v>573</v>
      </c>
    </row>
    <row r="65" spans="1:6" x14ac:dyDescent="0.25">
      <c r="A65" s="253">
        <v>59</v>
      </c>
      <c r="B65" s="315"/>
      <c r="C65" s="255" t="s">
        <v>131</v>
      </c>
      <c r="D65" s="235" t="s">
        <v>188</v>
      </c>
      <c r="E65" s="255" t="s">
        <v>212</v>
      </c>
      <c r="F65" s="243" t="s">
        <v>543</v>
      </c>
    </row>
    <row r="66" spans="1:6" ht="15.75" customHeight="1" x14ac:dyDescent="0.25">
      <c r="A66" s="253">
        <v>60</v>
      </c>
      <c r="B66" s="315"/>
      <c r="C66" s="257" t="s">
        <v>213</v>
      </c>
      <c r="D66" s="235" t="s">
        <v>188</v>
      </c>
      <c r="E66" s="241" t="s">
        <v>214</v>
      </c>
      <c r="F66" s="243" t="s">
        <v>544</v>
      </c>
    </row>
    <row r="67" spans="1:6" x14ac:dyDescent="0.25">
      <c r="A67" s="253">
        <v>61</v>
      </c>
      <c r="B67" s="315"/>
      <c r="C67" s="255" t="s">
        <v>215</v>
      </c>
      <c r="D67" s="235" t="s">
        <v>188</v>
      </c>
      <c r="E67" s="241" t="s">
        <v>216</v>
      </c>
      <c r="F67" s="243" t="s">
        <v>547</v>
      </c>
    </row>
    <row r="68" spans="1:6" ht="16.5" customHeight="1" x14ac:dyDescent="0.25">
      <c r="A68" s="253">
        <v>62</v>
      </c>
      <c r="B68" s="315"/>
      <c r="C68" s="257" t="s">
        <v>217</v>
      </c>
      <c r="D68" s="235" t="s">
        <v>188</v>
      </c>
      <c r="E68" s="241" t="s">
        <v>218</v>
      </c>
      <c r="F68" s="243" t="s">
        <v>548</v>
      </c>
    </row>
    <row r="69" spans="1:6" x14ac:dyDescent="0.25">
      <c r="A69" s="252">
        <v>63</v>
      </c>
      <c r="B69" s="315"/>
      <c r="C69" s="255" t="s">
        <v>219</v>
      </c>
      <c r="D69" s="235" t="s">
        <v>188</v>
      </c>
      <c r="E69" s="241" t="s">
        <v>220</v>
      </c>
      <c r="F69" s="243" t="s">
        <v>549</v>
      </c>
    </row>
    <row r="70" spans="1:6" s="247" customFormat="1" x14ac:dyDescent="0.25">
      <c r="A70" s="253">
        <v>64</v>
      </c>
      <c r="B70" s="315"/>
      <c r="C70" s="255"/>
      <c r="D70" s="235" t="s">
        <v>188</v>
      </c>
      <c r="E70" s="241"/>
      <c r="F70" s="243" t="s">
        <v>574</v>
      </c>
    </row>
    <row r="71" spans="1:6" s="247" customFormat="1" x14ac:dyDescent="0.25">
      <c r="A71" s="253">
        <v>65</v>
      </c>
      <c r="B71" s="315"/>
      <c r="C71" s="255"/>
      <c r="D71" s="235" t="s">
        <v>188</v>
      </c>
      <c r="E71" s="241"/>
      <c r="F71" s="243" t="s">
        <v>575</v>
      </c>
    </row>
    <row r="72" spans="1:6" x14ac:dyDescent="0.25">
      <c r="A72" s="253">
        <v>66</v>
      </c>
      <c r="B72" s="315"/>
      <c r="C72" s="255" t="s">
        <v>221</v>
      </c>
      <c r="D72" s="255" t="s">
        <v>188</v>
      </c>
      <c r="E72" s="255" t="s">
        <v>222</v>
      </c>
      <c r="F72" s="243" t="s">
        <v>545</v>
      </c>
    </row>
    <row r="73" spans="1:6" x14ac:dyDescent="0.25">
      <c r="A73" s="253">
        <v>67</v>
      </c>
      <c r="B73" s="315"/>
      <c r="C73" s="255" t="s">
        <v>219</v>
      </c>
      <c r="D73" s="255" t="s">
        <v>188</v>
      </c>
      <c r="E73" s="255" t="s">
        <v>223</v>
      </c>
      <c r="F73" s="243" t="s">
        <v>546</v>
      </c>
    </row>
    <row r="74" spans="1:6" x14ac:dyDescent="0.25">
      <c r="A74" s="252">
        <v>68</v>
      </c>
      <c r="B74" s="315"/>
      <c r="C74" s="255"/>
      <c r="D74" s="235" t="s">
        <v>173</v>
      </c>
      <c r="E74" s="241" t="s">
        <v>174</v>
      </c>
      <c r="F74" s="243" t="s">
        <v>505</v>
      </c>
    </row>
    <row r="75" spans="1:6" x14ac:dyDescent="0.25">
      <c r="A75" s="253">
        <v>69</v>
      </c>
      <c r="B75" s="316"/>
      <c r="C75" s="255"/>
      <c r="D75" s="255" t="s">
        <v>188</v>
      </c>
      <c r="E75" s="241"/>
      <c r="F75" s="243" t="s">
        <v>583</v>
      </c>
    </row>
    <row r="76" spans="1:6" s="247" customFormat="1" x14ac:dyDescent="0.25">
      <c r="A76" s="253">
        <v>70</v>
      </c>
      <c r="B76" s="312" t="s">
        <v>268</v>
      </c>
      <c r="C76" s="268"/>
      <c r="D76" s="235" t="s">
        <v>188</v>
      </c>
      <c r="E76" s="241" t="s">
        <v>263</v>
      </c>
      <c r="F76" s="243" t="s">
        <v>584</v>
      </c>
    </row>
    <row r="77" spans="1:6" ht="16.5" customHeight="1" x14ac:dyDescent="0.25">
      <c r="A77" s="253">
        <v>71</v>
      </c>
      <c r="B77" s="312"/>
      <c r="C77" s="268" t="s">
        <v>0</v>
      </c>
      <c r="D77" s="235" t="s">
        <v>195</v>
      </c>
      <c r="E77" s="241" t="s">
        <v>196</v>
      </c>
      <c r="F77" s="243" t="s">
        <v>503</v>
      </c>
    </row>
    <row r="78" spans="1:6" ht="17.25" customHeight="1" x14ac:dyDescent="0.25">
      <c r="A78" s="253">
        <v>72</v>
      </c>
      <c r="B78" s="312"/>
      <c r="C78" s="268" t="s">
        <v>0</v>
      </c>
      <c r="D78" s="235" t="s">
        <v>166</v>
      </c>
      <c r="E78" s="241" t="s">
        <v>167</v>
      </c>
      <c r="F78" s="243" t="s">
        <v>482</v>
      </c>
    </row>
    <row r="79" spans="1:6" x14ac:dyDescent="0.25">
      <c r="A79" s="252">
        <v>73</v>
      </c>
      <c r="B79" s="312"/>
      <c r="C79" s="268" t="s">
        <v>0</v>
      </c>
      <c r="D79" s="235" t="s">
        <v>171</v>
      </c>
      <c r="E79" s="241" t="s">
        <v>163</v>
      </c>
      <c r="F79" s="243" t="s">
        <v>585</v>
      </c>
    </row>
    <row r="80" spans="1:6" s="239" customFormat="1" x14ac:dyDescent="0.25">
      <c r="A80" s="253">
        <v>74</v>
      </c>
      <c r="B80" s="312"/>
      <c r="C80" s="268"/>
      <c r="D80" s="263" t="s">
        <v>226</v>
      </c>
      <c r="E80" s="241" t="s">
        <v>227</v>
      </c>
      <c r="F80" s="243" t="s">
        <v>506</v>
      </c>
    </row>
    <row r="81" spans="1:6" s="239" customFormat="1" x14ac:dyDescent="0.25">
      <c r="A81" s="253">
        <v>75</v>
      </c>
      <c r="B81" s="312"/>
      <c r="C81" s="268"/>
      <c r="D81" s="235" t="s">
        <v>197</v>
      </c>
      <c r="E81" s="241" t="s">
        <v>198</v>
      </c>
      <c r="F81" s="243" t="s">
        <v>507</v>
      </c>
    </row>
    <row r="82" spans="1:6" s="238" customFormat="1" x14ac:dyDescent="0.25">
      <c r="A82" s="253">
        <v>76</v>
      </c>
      <c r="B82" s="312"/>
      <c r="C82" s="268"/>
      <c r="D82" s="235" t="s">
        <v>201</v>
      </c>
      <c r="E82" s="241" t="s">
        <v>202</v>
      </c>
      <c r="F82" s="243" t="s">
        <v>508</v>
      </c>
    </row>
  </sheetData>
  <autoFilter ref="A6:F82"/>
  <sortState ref="D66:Q79">
    <sortCondition ref="D66"/>
  </sortState>
  <mergeCells count="21">
    <mergeCell ref="A1:F1"/>
    <mergeCell ref="F2:F5"/>
    <mergeCell ref="B7:B13"/>
    <mergeCell ref="E2:E5"/>
    <mergeCell ref="C2:C5"/>
    <mergeCell ref="D2:D5"/>
    <mergeCell ref="A2:A5"/>
    <mergeCell ref="B2:B5"/>
    <mergeCell ref="B76:B82"/>
    <mergeCell ref="C57:C58"/>
    <mergeCell ref="C16:C18"/>
    <mergeCell ref="C28:C29"/>
    <mergeCell ref="C39:C41"/>
    <mergeCell ref="C48:C52"/>
    <mergeCell ref="C55:C56"/>
    <mergeCell ref="C30:C34"/>
    <mergeCell ref="C42:C45"/>
    <mergeCell ref="B63:B75"/>
    <mergeCell ref="B14:B21"/>
    <mergeCell ref="B22:B37"/>
    <mergeCell ref="B38:B62"/>
  </mergeCells>
  <pageMargins left="1.0236220472440944" right="0.23622047244094491" top="0.74803149606299213" bottom="0.74803149606299213" header="0.31496062992125984" footer="0.31496062992125984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="85" zoomScaleNormal="85" workbookViewId="0">
      <selection activeCell="F6" sqref="F6"/>
    </sheetView>
  </sheetViews>
  <sheetFormatPr defaultRowHeight="15" x14ac:dyDescent="0.25"/>
  <cols>
    <col min="2" max="2" width="10.140625" bestFit="1" customWidth="1"/>
    <col min="3" max="3" width="12.85546875" bestFit="1" customWidth="1"/>
    <col min="4" max="4" width="10.7109375" bestFit="1" customWidth="1"/>
    <col min="5" max="5" width="89.28515625" bestFit="1" customWidth="1"/>
    <col min="6" max="6" width="21.140625" customWidth="1"/>
    <col min="7" max="7" width="20.5703125" customWidth="1"/>
  </cols>
  <sheetData>
    <row r="1" spans="1:13" x14ac:dyDescent="0.25">
      <c r="F1" s="32"/>
      <c r="G1" s="32"/>
    </row>
    <row r="2" spans="1:13" ht="20.25" x14ac:dyDescent="0.3">
      <c r="A2" s="77"/>
      <c r="B2" s="77"/>
      <c r="C2" s="77"/>
      <c r="D2" s="77"/>
      <c r="E2" s="77"/>
      <c r="F2" s="125" t="s">
        <v>292</v>
      </c>
      <c r="G2" s="78"/>
    </row>
    <row r="3" spans="1:13" ht="20.25" x14ac:dyDescent="0.3">
      <c r="A3" s="322" t="s">
        <v>286</v>
      </c>
      <c r="B3" s="322"/>
      <c r="C3" s="322"/>
      <c r="D3" s="322"/>
      <c r="E3" s="322"/>
      <c r="F3" s="124" t="s">
        <v>293</v>
      </c>
      <c r="G3" s="78"/>
    </row>
    <row r="4" spans="1:13" ht="28.5" customHeight="1" x14ac:dyDescent="0.45">
      <c r="A4" s="326" t="s">
        <v>443</v>
      </c>
      <c r="B4" s="326"/>
      <c r="C4" s="326"/>
      <c r="D4" s="326"/>
      <c r="E4" s="326"/>
      <c r="F4" s="124" t="s">
        <v>341</v>
      </c>
      <c r="G4" s="121"/>
      <c r="H4" s="122"/>
      <c r="I4" s="122"/>
      <c r="J4" s="122"/>
      <c r="K4" s="122"/>
      <c r="L4" s="122"/>
      <c r="M4" s="122"/>
    </row>
    <row r="5" spans="1:13" ht="36.75" customHeight="1" x14ac:dyDescent="0.45">
      <c r="A5" s="326"/>
      <c r="B5" s="326"/>
      <c r="C5" s="326"/>
      <c r="D5" s="326"/>
      <c r="E5" s="326"/>
      <c r="F5" s="123" t="s">
        <v>7</v>
      </c>
      <c r="G5" s="121"/>
      <c r="H5" s="122"/>
      <c r="I5" s="122"/>
      <c r="J5" s="122"/>
      <c r="K5" s="122"/>
      <c r="L5" s="122"/>
      <c r="M5" s="122"/>
    </row>
    <row r="6" spans="1:13" ht="18.75" x14ac:dyDescent="0.3">
      <c r="A6" s="79"/>
      <c r="B6" s="79"/>
      <c r="C6" s="79"/>
      <c r="D6" s="79"/>
      <c r="E6" s="79"/>
      <c r="F6" s="80"/>
      <c r="G6" s="78"/>
    </row>
    <row r="7" spans="1:13" ht="18.75" x14ac:dyDescent="0.3">
      <c r="A7" s="79"/>
      <c r="B7" s="79"/>
      <c r="C7" s="79"/>
      <c r="D7" s="79"/>
      <c r="E7" s="79"/>
      <c r="F7" s="79"/>
      <c r="G7" s="7"/>
      <c r="H7" s="8"/>
    </row>
    <row r="8" spans="1:13" ht="72" x14ac:dyDescent="0.25">
      <c r="A8" s="323" t="s">
        <v>9</v>
      </c>
      <c r="B8" s="324" t="s">
        <v>242</v>
      </c>
      <c r="C8" s="321" t="s">
        <v>295</v>
      </c>
      <c r="D8" s="321" t="s">
        <v>294</v>
      </c>
      <c r="E8" s="321"/>
      <c r="F8" s="82" t="s">
        <v>330</v>
      </c>
      <c r="G8" s="84" t="s">
        <v>331</v>
      </c>
      <c r="H8" s="85" t="s">
        <v>296</v>
      </c>
    </row>
    <row r="9" spans="1:13" ht="18" x14ac:dyDescent="0.25">
      <c r="A9" s="323"/>
      <c r="B9" s="324"/>
      <c r="C9" s="321"/>
      <c r="D9" s="325" t="s">
        <v>1</v>
      </c>
      <c r="E9" s="325"/>
      <c r="F9" s="83">
        <f>SUM(F10:F26)</f>
        <v>300</v>
      </c>
      <c r="G9" s="83">
        <f>SUM(G10:G26)</f>
        <v>200</v>
      </c>
      <c r="H9" s="90">
        <f>SUM(H10:H26)</f>
        <v>500</v>
      </c>
    </row>
    <row r="10" spans="1:13" ht="18" x14ac:dyDescent="0.25">
      <c r="A10" s="86">
        <v>1</v>
      </c>
      <c r="B10" s="89" t="s">
        <v>297</v>
      </c>
      <c r="C10" s="87" t="s">
        <v>300</v>
      </c>
      <c r="D10" s="87" t="s">
        <v>298</v>
      </c>
      <c r="E10" s="88" t="s">
        <v>299</v>
      </c>
      <c r="F10" s="86">
        <v>25</v>
      </c>
      <c r="G10" s="86">
        <v>0</v>
      </c>
      <c r="H10" s="87">
        <f>F10+G10</f>
        <v>25</v>
      </c>
    </row>
    <row r="11" spans="1:13" ht="18" x14ac:dyDescent="0.25">
      <c r="A11" s="86">
        <f>A10+1</f>
        <v>2</v>
      </c>
      <c r="B11" s="89" t="s">
        <v>442</v>
      </c>
      <c r="C11" s="87" t="s">
        <v>300</v>
      </c>
      <c r="D11" s="87" t="s">
        <v>340</v>
      </c>
      <c r="E11" s="88" t="s">
        <v>337</v>
      </c>
      <c r="F11" s="86">
        <v>25</v>
      </c>
      <c r="G11" s="86">
        <v>0</v>
      </c>
      <c r="H11" s="87">
        <f t="shared" ref="H11:H26" si="0">F11+G11</f>
        <v>25</v>
      </c>
    </row>
    <row r="12" spans="1:13" ht="18" x14ac:dyDescent="0.25">
      <c r="A12" s="86">
        <f t="shared" ref="A12:A26" si="1">A11+1</f>
        <v>3</v>
      </c>
      <c r="B12" s="89" t="s">
        <v>301</v>
      </c>
      <c r="C12" s="87" t="s">
        <v>300</v>
      </c>
      <c r="D12" s="87" t="s">
        <v>305</v>
      </c>
      <c r="E12" s="88" t="s">
        <v>303</v>
      </c>
      <c r="F12" s="86">
        <v>25</v>
      </c>
      <c r="G12" s="86">
        <v>25</v>
      </c>
      <c r="H12" s="87">
        <f>F12+G12</f>
        <v>50</v>
      </c>
    </row>
    <row r="13" spans="1:13" ht="18" x14ac:dyDescent="0.25">
      <c r="A13" s="86">
        <f t="shared" si="1"/>
        <v>4</v>
      </c>
      <c r="B13" s="89" t="s">
        <v>301</v>
      </c>
      <c r="C13" s="87" t="s">
        <v>304</v>
      </c>
      <c r="D13" s="87" t="s">
        <v>302</v>
      </c>
      <c r="E13" s="88" t="s">
        <v>303</v>
      </c>
      <c r="F13" s="86">
        <v>0</v>
      </c>
      <c r="G13" s="86">
        <v>25</v>
      </c>
      <c r="H13" s="87">
        <f t="shared" si="0"/>
        <v>25</v>
      </c>
    </row>
    <row r="14" spans="1:13" ht="18" x14ac:dyDescent="0.25">
      <c r="A14" s="86">
        <f t="shared" si="1"/>
        <v>5</v>
      </c>
      <c r="B14" s="89" t="s">
        <v>306</v>
      </c>
      <c r="C14" s="87" t="s">
        <v>300</v>
      </c>
      <c r="D14" s="87" t="s">
        <v>307</v>
      </c>
      <c r="E14" s="88" t="s">
        <v>308</v>
      </c>
      <c r="F14" s="86">
        <v>25</v>
      </c>
      <c r="G14" s="86">
        <v>25</v>
      </c>
      <c r="H14" s="87">
        <f>F14+G14</f>
        <v>50</v>
      </c>
    </row>
    <row r="15" spans="1:13" ht="18" x14ac:dyDescent="0.25">
      <c r="A15" s="86">
        <f t="shared" si="1"/>
        <v>6</v>
      </c>
      <c r="B15" s="89" t="s">
        <v>306</v>
      </c>
      <c r="C15" s="87" t="s">
        <v>304</v>
      </c>
      <c r="D15" s="87" t="s">
        <v>333</v>
      </c>
      <c r="E15" s="88" t="s">
        <v>308</v>
      </c>
      <c r="F15" s="86">
        <v>0</v>
      </c>
      <c r="G15" s="86">
        <v>25</v>
      </c>
      <c r="H15" s="87">
        <f t="shared" si="0"/>
        <v>25</v>
      </c>
    </row>
    <row r="16" spans="1:13" ht="18" x14ac:dyDescent="0.25">
      <c r="A16" s="86">
        <f t="shared" si="1"/>
        <v>7</v>
      </c>
      <c r="B16" s="89" t="s">
        <v>309</v>
      </c>
      <c r="C16" s="87" t="s">
        <v>304</v>
      </c>
      <c r="D16" s="87" t="s">
        <v>310</v>
      </c>
      <c r="E16" s="88" t="s">
        <v>311</v>
      </c>
      <c r="F16" s="86">
        <v>25</v>
      </c>
      <c r="G16" s="86">
        <v>0</v>
      </c>
      <c r="H16" s="87">
        <f t="shared" si="0"/>
        <v>25</v>
      </c>
    </row>
    <row r="17" spans="1:8" ht="18" x14ac:dyDescent="0.25">
      <c r="A17" s="86">
        <f t="shared" si="1"/>
        <v>8</v>
      </c>
      <c r="B17" s="89" t="s">
        <v>335</v>
      </c>
      <c r="C17" s="87" t="s">
        <v>300</v>
      </c>
      <c r="D17" s="87" t="s">
        <v>339</v>
      </c>
      <c r="E17" s="88" t="s">
        <v>336</v>
      </c>
      <c r="F17" s="86">
        <v>25</v>
      </c>
      <c r="G17" s="86">
        <v>0</v>
      </c>
      <c r="H17" s="87">
        <f t="shared" si="0"/>
        <v>25</v>
      </c>
    </row>
    <row r="18" spans="1:8" ht="18" x14ac:dyDescent="0.25">
      <c r="A18" s="86">
        <f t="shared" si="1"/>
        <v>9</v>
      </c>
      <c r="B18" s="89" t="s">
        <v>312</v>
      </c>
      <c r="C18" s="87" t="s">
        <v>300</v>
      </c>
      <c r="D18" s="87" t="s">
        <v>332</v>
      </c>
      <c r="E18" s="88" t="s">
        <v>314</v>
      </c>
      <c r="F18" s="86">
        <v>0</v>
      </c>
      <c r="G18" s="86">
        <v>25</v>
      </c>
      <c r="H18" s="87">
        <f t="shared" ref="H18" si="2">F18+G18</f>
        <v>25</v>
      </c>
    </row>
    <row r="19" spans="1:8" ht="18" x14ac:dyDescent="0.25">
      <c r="A19" s="86">
        <f t="shared" si="1"/>
        <v>10</v>
      </c>
      <c r="B19" s="89" t="s">
        <v>312</v>
      </c>
      <c r="C19" s="87" t="s">
        <v>304</v>
      </c>
      <c r="D19" s="87" t="s">
        <v>313</v>
      </c>
      <c r="E19" s="88" t="s">
        <v>314</v>
      </c>
      <c r="F19" s="86">
        <v>0</v>
      </c>
      <c r="G19" s="86">
        <v>25</v>
      </c>
      <c r="H19" s="87">
        <f t="shared" si="0"/>
        <v>25</v>
      </c>
    </row>
    <row r="20" spans="1:8" ht="18" x14ac:dyDescent="0.25">
      <c r="A20" s="86">
        <f t="shared" si="1"/>
        <v>11</v>
      </c>
      <c r="B20" s="89" t="s">
        <v>315</v>
      </c>
      <c r="C20" s="87" t="s">
        <v>300</v>
      </c>
      <c r="D20" s="87" t="s">
        <v>316</v>
      </c>
      <c r="E20" s="88" t="s">
        <v>317</v>
      </c>
      <c r="F20" s="86">
        <v>25</v>
      </c>
      <c r="G20" s="86">
        <v>25</v>
      </c>
      <c r="H20" s="87">
        <f>F20+G20</f>
        <v>50</v>
      </c>
    </row>
    <row r="21" spans="1:8" ht="18" x14ac:dyDescent="0.25">
      <c r="A21" s="86">
        <f t="shared" si="1"/>
        <v>12</v>
      </c>
      <c r="B21" s="89" t="s">
        <v>315</v>
      </c>
      <c r="C21" s="87" t="s">
        <v>304</v>
      </c>
      <c r="D21" s="87" t="s">
        <v>334</v>
      </c>
      <c r="E21" s="88" t="s">
        <v>317</v>
      </c>
      <c r="F21" s="86">
        <v>0</v>
      </c>
      <c r="G21" s="86">
        <v>25</v>
      </c>
      <c r="H21" s="87">
        <f t="shared" ref="H21" si="3">F21+G21</f>
        <v>25</v>
      </c>
    </row>
    <row r="22" spans="1:8" ht="18" x14ac:dyDescent="0.25">
      <c r="A22" s="86">
        <f t="shared" si="1"/>
        <v>13</v>
      </c>
      <c r="B22" s="89" t="s">
        <v>318</v>
      </c>
      <c r="C22" s="87" t="s">
        <v>300</v>
      </c>
      <c r="D22" s="87" t="s">
        <v>319</v>
      </c>
      <c r="E22" s="88" t="s">
        <v>320</v>
      </c>
      <c r="F22" s="86">
        <v>25</v>
      </c>
      <c r="G22" s="86">
        <v>0</v>
      </c>
      <c r="H22" s="87">
        <f t="shared" si="0"/>
        <v>25</v>
      </c>
    </row>
    <row r="23" spans="1:8" ht="18" x14ac:dyDescent="0.25">
      <c r="A23" s="86">
        <f t="shared" si="1"/>
        <v>14</v>
      </c>
      <c r="B23" s="89" t="s">
        <v>321</v>
      </c>
      <c r="C23" s="87" t="s">
        <v>300</v>
      </c>
      <c r="D23" s="87" t="s">
        <v>324</v>
      </c>
      <c r="E23" s="88" t="s">
        <v>323</v>
      </c>
      <c r="F23" s="86">
        <v>25</v>
      </c>
      <c r="G23" s="86">
        <v>0</v>
      </c>
      <c r="H23" s="87">
        <f>F23+G23</f>
        <v>25</v>
      </c>
    </row>
    <row r="24" spans="1:8" ht="18" x14ac:dyDescent="0.25">
      <c r="A24" s="86">
        <f t="shared" si="1"/>
        <v>15</v>
      </c>
      <c r="B24" s="89" t="s">
        <v>321</v>
      </c>
      <c r="C24" s="87" t="s">
        <v>304</v>
      </c>
      <c r="D24" s="87" t="s">
        <v>322</v>
      </c>
      <c r="E24" s="88" t="s">
        <v>323</v>
      </c>
      <c r="F24" s="86">
        <v>25</v>
      </c>
      <c r="G24" s="86">
        <v>0</v>
      </c>
      <c r="H24" s="87">
        <f t="shared" si="0"/>
        <v>25</v>
      </c>
    </row>
    <row r="25" spans="1:8" ht="18" x14ac:dyDescent="0.25">
      <c r="A25" s="86">
        <f t="shared" si="1"/>
        <v>16</v>
      </c>
      <c r="B25" s="89" t="s">
        <v>325</v>
      </c>
      <c r="C25" s="87" t="s">
        <v>328</v>
      </c>
      <c r="D25" s="87" t="s">
        <v>326</v>
      </c>
      <c r="E25" s="88" t="s">
        <v>327</v>
      </c>
      <c r="F25" s="86">
        <v>25</v>
      </c>
      <c r="G25" s="86">
        <v>0</v>
      </c>
      <c r="H25" s="87">
        <f t="shared" si="0"/>
        <v>25</v>
      </c>
    </row>
    <row r="26" spans="1:8" ht="18" x14ac:dyDescent="0.25">
      <c r="A26" s="86">
        <f t="shared" si="1"/>
        <v>17</v>
      </c>
      <c r="B26" s="89" t="s">
        <v>325</v>
      </c>
      <c r="C26" s="87" t="s">
        <v>304</v>
      </c>
      <c r="D26" s="87" t="s">
        <v>329</v>
      </c>
      <c r="E26" s="88" t="s">
        <v>327</v>
      </c>
      <c r="F26" s="86">
        <v>25</v>
      </c>
      <c r="G26" s="86">
        <v>0</v>
      </c>
      <c r="H26" s="87">
        <f t="shared" si="0"/>
        <v>25</v>
      </c>
    </row>
    <row r="27" spans="1:8" ht="18" x14ac:dyDescent="0.25">
      <c r="A27" s="77"/>
      <c r="B27" s="77"/>
      <c r="C27" s="77"/>
      <c r="D27" s="77"/>
      <c r="E27" s="77"/>
      <c r="F27" s="77"/>
      <c r="G27" s="8"/>
      <c r="H27" s="8"/>
    </row>
    <row r="28" spans="1:8" ht="18.75" x14ac:dyDescent="0.3">
      <c r="A28" s="8" t="s">
        <v>338</v>
      </c>
      <c r="B28" s="77"/>
      <c r="C28" s="77"/>
      <c r="D28" s="81"/>
      <c r="E28" s="7"/>
      <c r="F28" s="81"/>
      <c r="G28" s="8"/>
      <c r="H28" s="8"/>
    </row>
    <row r="29" spans="1:8" ht="18.75" x14ac:dyDescent="0.3">
      <c r="A29" s="8" t="s">
        <v>238</v>
      </c>
      <c r="B29" s="8"/>
      <c r="C29" s="8"/>
      <c r="D29" s="8"/>
      <c r="E29" s="7"/>
      <c r="F29" s="8"/>
      <c r="G29" s="8"/>
      <c r="H29" s="8"/>
    </row>
  </sheetData>
  <mergeCells count="7">
    <mergeCell ref="C8:C9"/>
    <mergeCell ref="A3:E3"/>
    <mergeCell ref="D8:E8"/>
    <mergeCell ref="A8:A9"/>
    <mergeCell ref="B8:B9"/>
    <mergeCell ref="D9:E9"/>
    <mergeCell ref="A4:E5"/>
  </mergeCells>
  <pageMargins left="0.25" right="0.25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zoomScale="70" zoomScaleNormal="70" workbookViewId="0">
      <selection activeCell="A54" sqref="A54"/>
    </sheetView>
  </sheetViews>
  <sheetFormatPr defaultRowHeight="16.5" x14ac:dyDescent="0.3"/>
  <cols>
    <col min="1" max="1" width="4.42578125" style="7" customWidth="1"/>
    <col min="2" max="2" width="9.140625" style="7"/>
    <col min="3" max="5" width="9.7109375" style="7" customWidth="1"/>
    <col min="6" max="6" width="67.28515625" style="7" customWidth="1"/>
    <col min="7" max="7" width="8.140625" style="7" customWidth="1"/>
    <col min="8" max="8" width="8.140625" style="215" customWidth="1"/>
    <col min="9" max="9" width="11.140625" style="7" bestFit="1" customWidth="1"/>
    <col min="10" max="10" width="11.140625" style="215" bestFit="1" customWidth="1"/>
    <col min="11" max="11" width="8.140625" style="7" customWidth="1"/>
    <col min="12" max="12" width="8.140625" style="215" customWidth="1"/>
    <col min="13" max="14" width="8.140625" style="7" customWidth="1"/>
    <col min="15" max="15" width="10.28515625" style="7" customWidth="1"/>
    <col min="16" max="16" width="11.140625" style="215" bestFit="1" customWidth="1"/>
    <col min="17" max="17" width="8.140625" style="7" customWidth="1"/>
    <col min="18" max="18" width="8.140625" style="215" customWidth="1"/>
    <col min="19" max="19" width="8.140625" style="7" customWidth="1"/>
    <col min="20" max="20" width="8.140625" style="215" customWidth="1"/>
    <col min="21" max="21" width="8.140625" style="7" customWidth="1"/>
    <col min="22" max="22" width="8.140625" style="215" customWidth="1"/>
    <col min="23" max="23" width="8.140625" style="7" customWidth="1"/>
    <col min="24" max="24" width="8.140625" style="215" customWidth="1"/>
    <col min="25" max="25" width="8.140625" style="7" customWidth="1"/>
    <col min="26" max="26" width="8.140625" style="215" customWidth="1"/>
    <col min="27" max="27" width="8.140625" style="7" customWidth="1"/>
    <col min="28" max="28" width="8.140625" style="215" customWidth="1"/>
    <col min="29" max="29" width="8.140625" style="7" customWidth="1"/>
    <col min="30" max="30" width="8.140625" style="215" customWidth="1"/>
    <col min="31" max="16384" width="9.140625" style="7"/>
  </cols>
  <sheetData>
    <row r="1" spans="1:30" ht="20.25" x14ac:dyDescent="0.3">
      <c r="A1" s="94"/>
      <c r="B1" s="94"/>
      <c r="C1" s="94"/>
      <c r="D1" s="94"/>
      <c r="E1" s="94"/>
      <c r="F1" s="95"/>
      <c r="G1" s="95"/>
      <c r="H1" s="212"/>
      <c r="I1" s="95"/>
      <c r="J1" s="212"/>
      <c r="K1" s="95"/>
      <c r="L1" s="212"/>
      <c r="M1" s="96"/>
      <c r="N1" s="96"/>
      <c r="O1" s="96"/>
      <c r="P1" s="217"/>
      <c r="Q1" s="96"/>
      <c r="R1" s="217"/>
      <c r="S1" s="96"/>
      <c r="T1" s="217"/>
      <c r="U1" s="125" t="s">
        <v>292</v>
      </c>
      <c r="V1" s="219"/>
      <c r="Y1" s="96"/>
      <c r="Z1" s="217"/>
      <c r="AA1" s="96"/>
      <c r="AB1" s="217"/>
      <c r="AC1" s="96"/>
      <c r="AD1" s="217"/>
    </row>
    <row r="2" spans="1:30" ht="20.25" x14ac:dyDescent="0.3">
      <c r="A2" s="94"/>
      <c r="B2" s="94"/>
      <c r="C2" s="94"/>
      <c r="D2" s="94"/>
      <c r="E2" s="94"/>
      <c r="F2" s="126"/>
      <c r="G2" s="95"/>
      <c r="H2" s="212"/>
      <c r="I2" s="95"/>
      <c r="J2" s="212"/>
      <c r="K2" s="95"/>
      <c r="L2" s="212"/>
      <c r="M2" s="96"/>
      <c r="N2" s="96"/>
      <c r="O2" s="96"/>
      <c r="P2" s="217"/>
      <c r="Q2" s="96"/>
      <c r="R2" s="217"/>
      <c r="S2" s="96"/>
      <c r="T2" s="217"/>
      <c r="U2" s="124" t="s">
        <v>293</v>
      </c>
      <c r="V2" s="219"/>
      <c r="Y2" s="96"/>
      <c r="Z2" s="217"/>
      <c r="AA2" s="96"/>
      <c r="AB2" s="217"/>
      <c r="AC2" s="96"/>
      <c r="AD2" s="217"/>
    </row>
    <row r="3" spans="1:30" ht="20.25" x14ac:dyDescent="0.3">
      <c r="A3" s="94"/>
      <c r="B3" s="94"/>
      <c r="C3" s="94"/>
      <c r="D3" s="94"/>
      <c r="E3" s="94"/>
      <c r="F3" s="126"/>
      <c r="G3" s="95"/>
      <c r="H3" s="212"/>
      <c r="I3" s="95"/>
      <c r="J3" s="212"/>
      <c r="K3" s="95"/>
      <c r="L3" s="212"/>
      <c r="S3" s="96"/>
      <c r="T3" s="217"/>
      <c r="U3" s="124" t="s">
        <v>341</v>
      </c>
      <c r="V3" s="219"/>
      <c r="Y3" s="96"/>
      <c r="Z3" s="217"/>
      <c r="AA3" s="96"/>
      <c r="AB3" s="217"/>
      <c r="AC3" s="96"/>
      <c r="AD3" s="217"/>
    </row>
    <row r="4" spans="1:30" ht="38.25" customHeight="1" x14ac:dyDescent="0.35">
      <c r="A4" s="329" t="s">
        <v>455</v>
      </c>
      <c r="B4" s="329"/>
      <c r="C4" s="329"/>
      <c r="D4" s="329"/>
      <c r="E4" s="329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227"/>
      <c r="U4" s="125" t="s">
        <v>7</v>
      </c>
      <c r="V4" s="219"/>
      <c r="Y4" s="96"/>
      <c r="Z4" s="217"/>
      <c r="AA4" s="92"/>
      <c r="AB4" s="224"/>
      <c r="AC4" s="92"/>
      <c r="AD4" s="224"/>
    </row>
    <row r="5" spans="1:30" ht="18.75" customHeight="1" x14ac:dyDescent="0.3">
      <c r="A5" s="331" t="s">
        <v>342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228"/>
      <c r="U5" s="127"/>
      <c r="V5" s="220"/>
      <c r="Y5" s="96"/>
      <c r="Z5" s="217"/>
      <c r="AA5" s="92"/>
      <c r="AB5" s="224"/>
      <c r="AC5" s="92"/>
      <c r="AD5" s="224"/>
    </row>
    <row r="6" spans="1:30" x14ac:dyDescent="0.3">
      <c r="A6" s="91"/>
      <c r="B6" s="91"/>
      <c r="C6" s="97"/>
      <c r="D6" s="97"/>
      <c r="E6" s="97"/>
      <c r="F6" s="98"/>
      <c r="G6" s="98"/>
      <c r="H6" s="213"/>
      <c r="I6" s="98"/>
      <c r="J6" s="213"/>
      <c r="K6" s="98"/>
      <c r="L6" s="213"/>
      <c r="M6" s="99"/>
      <c r="N6" s="99"/>
      <c r="O6" s="99"/>
      <c r="P6" s="218"/>
      <c r="Q6" s="99"/>
      <c r="R6" s="218"/>
      <c r="S6" s="99"/>
      <c r="T6" s="218"/>
      <c r="U6" s="99"/>
      <c r="V6" s="218"/>
      <c r="W6" s="99"/>
      <c r="X6" s="218"/>
      <c r="Y6" s="100"/>
      <c r="Z6" s="222"/>
      <c r="AA6" s="100"/>
      <c r="AB6" s="222"/>
      <c r="AC6" s="100"/>
      <c r="AD6" s="222"/>
    </row>
    <row r="7" spans="1:30" ht="34.5" customHeight="1" x14ac:dyDescent="0.3">
      <c r="A7" s="332" t="s">
        <v>343</v>
      </c>
      <c r="B7" s="332" t="s">
        <v>344</v>
      </c>
      <c r="C7" s="332" t="s">
        <v>345</v>
      </c>
      <c r="D7" s="332" t="s">
        <v>347</v>
      </c>
      <c r="E7" s="332" t="s">
        <v>348</v>
      </c>
      <c r="F7" s="332" t="s">
        <v>346</v>
      </c>
      <c r="G7" s="334" t="s">
        <v>330</v>
      </c>
      <c r="H7" s="335"/>
      <c r="I7" s="335"/>
      <c r="J7" s="335"/>
      <c r="K7" s="335"/>
      <c r="L7" s="336"/>
      <c r="M7" s="334" t="s">
        <v>439</v>
      </c>
      <c r="N7" s="335"/>
      <c r="O7" s="335"/>
      <c r="P7" s="335"/>
      <c r="Q7" s="335"/>
      <c r="R7" s="336"/>
      <c r="S7" s="334" t="s">
        <v>440</v>
      </c>
      <c r="T7" s="335"/>
      <c r="U7" s="335"/>
      <c r="V7" s="335"/>
      <c r="W7" s="335"/>
      <c r="X7" s="336"/>
      <c r="Y7" s="327" t="s">
        <v>274</v>
      </c>
      <c r="Z7" s="328"/>
      <c r="AA7" s="328"/>
      <c r="AB7" s="328"/>
      <c r="AC7" s="328"/>
      <c r="AD7" s="328"/>
    </row>
    <row r="8" spans="1:30" x14ac:dyDescent="0.3">
      <c r="A8" s="333"/>
      <c r="B8" s="332"/>
      <c r="C8" s="332"/>
      <c r="D8" s="332"/>
      <c r="E8" s="332"/>
      <c r="F8" s="332"/>
      <c r="G8" s="102" t="s">
        <v>461</v>
      </c>
      <c r="H8" s="102" t="s">
        <v>462</v>
      </c>
      <c r="I8" s="102" t="s">
        <v>460</v>
      </c>
      <c r="J8" s="102" t="s">
        <v>463</v>
      </c>
      <c r="K8" s="102" t="s">
        <v>464</v>
      </c>
      <c r="L8" s="102" t="s">
        <v>465</v>
      </c>
      <c r="M8" s="102" t="s">
        <v>461</v>
      </c>
      <c r="N8" s="102" t="s">
        <v>462</v>
      </c>
      <c r="O8" s="102" t="s">
        <v>460</v>
      </c>
      <c r="P8" s="209" t="s">
        <v>463</v>
      </c>
      <c r="Q8" s="102" t="s">
        <v>464</v>
      </c>
      <c r="R8" s="209" t="s">
        <v>465</v>
      </c>
      <c r="S8" s="102" t="s">
        <v>272</v>
      </c>
      <c r="T8" s="209"/>
      <c r="U8" s="102" t="s">
        <v>273</v>
      </c>
      <c r="V8" s="209"/>
      <c r="W8" s="102" t="s">
        <v>20</v>
      </c>
      <c r="X8" s="209"/>
      <c r="Y8" s="102" t="s">
        <v>272</v>
      </c>
      <c r="Z8" s="209"/>
      <c r="AA8" s="102" t="s">
        <v>273</v>
      </c>
      <c r="AB8" s="209"/>
      <c r="AC8" s="102" t="s">
        <v>20</v>
      </c>
      <c r="AD8" s="225"/>
    </row>
    <row r="9" spans="1:30" x14ac:dyDescent="0.3">
      <c r="A9" s="103"/>
      <c r="B9" s="104"/>
      <c r="C9" s="104"/>
      <c r="D9" s="101"/>
      <c r="E9" s="101"/>
      <c r="F9" s="116" t="s">
        <v>441</v>
      </c>
      <c r="G9" s="104">
        <f>SUM(G11:G49)</f>
        <v>640</v>
      </c>
      <c r="H9" s="159">
        <f t="shared" ref="H9:AC9" si="0">SUM(H11:H49)</f>
        <v>630</v>
      </c>
      <c r="I9" s="159">
        <f t="shared" si="0"/>
        <v>485</v>
      </c>
      <c r="J9" s="159">
        <f t="shared" si="0"/>
        <v>690</v>
      </c>
      <c r="K9" s="159">
        <f t="shared" si="0"/>
        <v>1125</v>
      </c>
      <c r="L9" s="159">
        <f t="shared" si="0"/>
        <v>1320</v>
      </c>
      <c r="M9" s="159">
        <f t="shared" si="0"/>
        <v>25</v>
      </c>
      <c r="N9" s="159">
        <f t="shared" si="0"/>
        <v>35</v>
      </c>
      <c r="O9" s="159">
        <f t="shared" si="0"/>
        <v>25</v>
      </c>
      <c r="P9" s="210">
        <f t="shared" si="0"/>
        <v>15</v>
      </c>
      <c r="Q9" s="159">
        <f t="shared" si="0"/>
        <v>50</v>
      </c>
      <c r="R9" s="210">
        <f>SUM(R11:R49)</f>
        <v>50</v>
      </c>
      <c r="S9" s="159">
        <f t="shared" si="0"/>
        <v>115</v>
      </c>
      <c r="T9" s="210">
        <f t="shared" si="0"/>
        <v>90</v>
      </c>
      <c r="U9" s="159">
        <f t="shared" si="0"/>
        <v>85</v>
      </c>
      <c r="V9" s="210">
        <f t="shared" si="0"/>
        <v>60</v>
      </c>
      <c r="W9" s="159">
        <f t="shared" si="0"/>
        <v>200</v>
      </c>
      <c r="X9" s="210">
        <f t="shared" si="0"/>
        <v>150</v>
      </c>
      <c r="Y9" s="159">
        <f t="shared" si="0"/>
        <v>780</v>
      </c>
      <c r="Z9" s="210">
        <f>SUM(Z11:Z49)</f>
        <v>755</v>
      </c>
      <c r="AA9" s="159">
        <f t="shared" si="0"/>
        <v>595</v>
      </c>
      <c r="AB9" s="210">
        <f t="shared" si="0"/>
        <v>765</v>
      </c>
      <c r="AC9" s="159">
        <f t="shared" si="0"/>
        <v>1375</v>
      </c>
      <c r="AD9" s="210">
        <f>SUM(AD11:AD49)</f>
        <v>1520</v>
      </c>
    </row>
    <row r="10" spans="1:30" x14ac:dyDescent="0.3">
      <c r="A10" s="160"/>
      <c r="B10" s="159"/>
      <c r="C10" s="159"/>
      <c r="D10" s="101"/>
      <c r="E10" s="101"/>
      <c r="F10" s="116"/>
      <c r="G10" s="159"/>
      <c r="H10" s="210"/>
      <c r="I10" s="159"/>
      <c r="J10" s="210"/>
      <c r="K10" s="159"/>
      <c r="L10" s="210"/>
      <c r="M10" s="159"/>
      <c r="N10" s="210"/>
      <c r="O10" s="159"/>
      <c r="P10" s="210"/>
      <c r="Q10" s="159"/>
      <c r="R10" s="210"/>
      <c r="S10" s="159"/>
      <c r="T10" s="210"/>
      <c r="U10" s="159"/>
      <c r="V10" s="210"/>
      <c r="W10" s="159"/>
      <c r="X10" s="210"/>
      <c r="Y10" s="116"/>
      <c r="Z10" s="223"/>
      <c r="AA10" s="116"/>
      <c r="AB10" s="223"/>
      <c r="AC10" s="116"/>
      <c r="AD10" s="226"/>
    </row>
    <row r="11" spans="1:30" x14ac:dyDescent="0.3">
      <c r="A11" s="105">
        <v>1</v>
      </c>
      <c r="B11" s="106" t="s">
        <v>349</v>
      </c>
      <c r="C11" s="107" t="s">
        <v>350</v>
      </c>
      <c r="D11" s="107" t="s">
        <v>352</v>
      </c>
      <c r="E11" s="107" t="s">
        <v>353</v>
      </c>
      <c r="F11" s="110" t="s">
        <v>351</v>
      </c>
      <c r="G11" s="105">
        <v>20</v>
      </c>
      <c r="H11" s="211">
        <v>20</v>
      </c>
      <c r="I11" s="105">
        <v>5</v>
      </c>
      <c r="J11" s="216">
        <v>30</v>
      </c>
      <c r="K11" s="105">
        <v>25</v>
      </c>
      <c r="L11" s="211">
        <f t="shared" ref="L11:L49" si="1">H11+J11</f>
        <v>50</v>
      </c>
      <c r="M11" s="105"/>
      <c r="N11" s="211"/>
      <c r="O11" s="105"/>
      <c r="P11" s="211"/>
      <c r="Q11" s="105"/>
      <c r="R11" s="211"/>
      <c r="S11" s="105"/>
      <c r="T11" s="211"/>
      <c r="U11" s="105"/>
      <c r="V11" s="211"/>
      <c r="W11" s="105"/>
      <c r="X11" s="211"/>
      <c r="Y11" s="108">
        <f t="shared" ref="Y11:AD11" si="2">G11+M11+S11</f>
        <v>20</v>
      </c>
      <c r="Z11" s="208">
        <f t="shared" si="2"/>
        <v>20</v>
      </c>
      <c r="AA11" s="108">
        <f t="shared" si="2"/>
        <v>5</v>
      </c>
      <c r="AB11" s="208">
        <f t="shared" si="2"/>
        <v>30</v>
      </c>
      <c r="AC11" s="108">
        <f t="shared" si="2"/>
        <v>25</v>
      </c>
      <c r="AD11" s="208">
        <f t="shared" si="2"/>
        <v>50</v>
      </c>
    </row>
    <row r="12" spans="1:30" x14ac:dyDescent="0.3">
      <c r="A12" s="105">
        <f t="shared" ref="A12:A49" si="3">1+A11</f>
        <v>2</v>
      </c>
      <c r="B12" s="106" t="s">
        <v>349</v>
      </c>
      <c r="C12" s="107" t="s">
        <v>354</v>
      </c>
      <c r="D12" s="107" t="s">
        <v>328</v>
      </c>
      <c r="E12" s="107" t="s">
        <v>353</v>
      </c>
      <c r="F12" s="110" t="s">
        <v>351</v>
      </c>
      <c r="G12" s="105">
        <v>20</v>
      </c>
      <c r="H12" s="211">
        <v>20</v>
      </c>
      <c r="I12" s="105">
        <v>5</v>
      </c>
      <c r="J12" s="216">
        <v>30</v>
      </c>
      <c r="K12" s="105">
        <v>25</v>
      </c>
      <c r="L12" s="211">
        <f t="shared" si="1"/>
        <v>50</v>
      </c>
      <c r="M12" s="105"/>
      <c r="N12" s="211"/>
      <c r="O12" s="105"/>
      <c r="P12" s="211"/>
      <c r="Q12" s="105"/>
      <c r="R12" s="211"/>
      <c r="S12" s="105"/>
      <c r="T12" s="211"/>
      <c r="U12" s="105"/>
      <c r="V12" s="211"/>
      <c r="W12" s="105"/>
      <c r="X12" s="211"/>
      <c r="Y12" s="108">
        <f t="shared" ref="Y12:Y49" si="4">G12+M12+S12</f>
        <v>20</v>
      </c>
      <c r="Z12" s="208">
        <f t="shared" ref="Z12:Z49" si="5">H12+N12+T12</f>
        <v>20</v>
      </c>
      <c r="AA12" s="108">
        <f t="shared" ref="AA12:AA49" si="6">I12+O12+U12</f>
        <v>5</v>
      </c>
      <c r="AB12" s="208">
        <f t="shared" ref="AB12:AB49" si="7">J12+P12+V12</f>
        <v>30</v>
      </c>
      <c r="AC12" s="108">
        <f t="shared" ref="AC12:AC49" si="8">K12+Q12+W12</f>
        <v>25</v>
      </c>
      <c r="AD12" s="208">
        <f t="shared" ref="AD12:AD49" si="9">L12+R12+X12</f>
        <v>50</v>
      </c>
    </row>
    <row r="13" spans="1:30" x14ac:dyDescent="0.3">
      <c r="A13" s="105">
        <f t="shared" si="3"/>
        <v>3</v>
      </c>
      <c r="B13" s="105" t="s">
        <v>349</v>
      </c>
      <c r="C13" s="107" t="s">
        <v>355</v>
      </c>
      <c r="D13" s="107" t="s">
        <v>352</v>
      </c>
      <c r="E13" s="107" t="s">
        <v>356</v>
      </c>
      <c r="F13" s="110" t="s">
        <v>351</v>
      </c>
      <c r="G13" s="105">
        <v>0</v>
      </c>
      <c r="H13" s="211"/>
      <c r="I13" s="105">
        <v>25</v>
      </c>
      <c r="J13" s="211">
        <v>25</v>
      </c>
      <c r="K13" s="105">
        <v>25</v>
      </c>
      <c r="L13" s="211">
        <f t="shared" si="1"/>
        <v>25</v>
      </c>
      <c r="M13" s="105"/>
      <c r="N13" s="211"/>
      <c r="O13" s="105"/>
      <c r="P13" s="211"/>
      <c r="Q13" s="105"/>
      <c r="R13" s="211"/>
      <c r="S13" s="105"/>
      <c r="T13" s="211"/>
      <c r="U13" s="105"/>
      <c r="V13" s="211"/>
      <c r="W13" s="105"/>
      <c r="X13" s="211"/>
      <c r="Y13" s="108">
        <f t="shared" si="4"/>
        <v>0</v>
      </c>
      <c r="Z13" s="208">
        <f t="shared" si="5"/>
        <v>0</v>
      </c>
      <c r="AA13" s="108">
        <f t="shared" si="6"/>
        <v>25</v>
      </c>
      <c r="AB13" s="208">
        <f t="shared" si="7"/>
        <v>25</v>
      </c>
      <c r="AC13" s="108">
        <f t="shared" si="8"/>
        <v>25</v>
      </c>
      <c r="AD13" s="208">
        <f t="shared" si="9"/>
        <v>25</v>
      </c>
    </row>
    <row r="14" spans="1:30" x14ac:dyDescent="0.3">
      <c r="A14" s="105">
        <f t="shared" si="3"/>
        <v>4</v>
      </c>
      <c r="B14" s="106" t="s">
        <v>357</v>
      </c>
      <c r="C14" s="107" t="s">
        <v>358</v>
      </c>
      <c r="D14" s="107" t="s">
        <v>352</v>
      </c>
      <c r="E14" s="107" t="s">
        <v>353</v>
      </c>
      <c r="F14" s="110" t="s">
        <v>359</v>
      </c>
      <c r="G14" s="105">
        <v>0</v>
      </c>
      <c r="H14" s="211"/>
      <c r="I14" s="105">
        <v>25</v>
      </c>
      <c r="J14" s="211">
        <v>25</v>
      </c>
      <c r="K14" s="105">
        <v>25</v>
      </c>
      <c r="L14" s="211">
        <f t="shared" si="1"/>
        <v>25</v>
      </c>
      <c r="M14" s="105"/>
      <c r="N14" s="211"/>
      <c r="O14" s="105"/>
      <c r="P14" s="211"/>
      <c r="Q14" s="105"/>
      <c r="R14" s="211"/>
      <c r="S14" s="105"/>
      <c r="T14" s="211"/>
      <c r="U14" s="105"/>
      <c r="V14" s="211"/>
      <c r="W14" s="105"/>
      <c r="X14" s="211"/>
      <c r="Y14" s="108">
        <f t="shared" si="4"/>
        <v>0</v>
      </c>
      <c r="Z14" s="208">
        <f t="shared" si="5"/>
        <v>0</v>
      </c>
      <c r="AA14" s="108">
        <f t="shared" si="6"/>
        <v>25</v>
      </c>
      <c r="AB14" s="208">
        <f t="shared" si="7"/>
        <v>25</v>
      </c>
      <c r="AC14" s="108">
        <f t="shared" si="8"/>
        <v>25</v>
      </c>
      <c r="AD14" s="208">
        <f t="shared" si="9"/>
        <v>25</v>
      </c>
    </row>
    <row r="15" spans="1:30" x14ac:dyDescent="0.3">
      <c r="A15" s="105">
        <f t="shared" si="3"/>
        <v>5</v>
      </c>
      <c r="B15" s="106" t="s">
        <v>360</v>
      </c>
      <c r="C15" s="117" t="s">
        <v>361</v>
      </c>
      <c r="D15" s="107" t="s">
        <v>328</v>
      </c>
      <c r="E15" s="107" t="s">
        <v>353</v>
      </c>
      <c r="F15" s="120" t="s">
        <v>362</v>
      </c>
      <c r="G15" s="105">
        <v>25</v>
      </c>
      <c r="H15" s="211">
        <v>25</v>
      </c>
      <c r="I15" s="105">
        <v>0</v>
      </c>
      <c r="J15" s="211">
        <v>0</v>
      </c>
      <c r="K15" s="105">
        <v>25</v>
      </c>
      <c r="L15" s="211">
        <f t="shared" si="1"/>
        <v>25</v>
      </c>
      <c r="M15" s="105"/>
      <c r="N15" s="211"/>
      <c r="O15" s="105"/>
      <c r="P15" s="211"/>
      <c r="Q15" s="105"/>
      <c r="R15" s="211"/>
      <c r="S15" s="105"/>
      <c r="T15" s="211"/>
      <c r="U15" s="105"/>
      <c r="V15" s="211"/>
      <c r="W15" s="105"/>
      <c r="X15" s="211"/>
      <c r="Y15" s="108">
        <f t="shared" si="4"/>
        <v>25</v>
      </c>
      <c r="Z15" s="208">
        <f t="shared" si="5"/>
        <v>25</v>
      </c>
      <c r="AA15" s="108">
        <f t="shared" si="6"/>
        <v>0</v>
      </c>
      <c r="AB15" s="208">
        <f t="shared" si="7"/>
        <v>0</v>
      </c>
      <c r="AC15" s="108">
        <f t="shared" si="8"/>
        <v>25</v>
      </c>
      <c r="AD15" s="208">
        <f t="shared" si="9"/>
        <v>25</v>
      </c>
    </row>
    <row r="16" spans="1:30" x14ac:dyDescent="0.3">
      <c r="A16" s="105">
        <f t="shared" si="3"/>
        <v>6</v>
      </c>
      <c r="B16" s="106" t="s">
        <v>360</v>
      </c>
      <c r="C16" s="117" t="s">
        <v>363</v>
      </c>
      <c r="D16" s="107" t="s">
        <v>352</v>
      </c>
      <c r="E16" s="107" t="s">
        <v>353</v>
      </c>
      <c r="F16" s="120" t="s">
        <v>362</v>
      </c>
      <c r="G16" s="105">
        <v>15</v>
      </c>
      <c r="H16" s="211">
        <v>15</v>
      </c>
      <c r="I16" s="105">
        <v>10</v>
      </c>
      <c r="J16" s="216">
        <v>35</v>
      </c>
      <c r="K16" s="105">
        <v>25</v>
      </c>
      <c r="L16" s="211">
        <f t="shared" si="1"/>
        <v>50</v>
      </c>
      <c r="M16" s="105"/>
      <c r="N16" s="211"/>
      <c r="O16" s="105"/>
      <c r="P16" s="211"/>
      <c r="Q16" s="105"/>
      <c r="R16" s="211"/>
      <c r="S16" s="105"/>
      <c r="T16" s="211"/>
      <c r="U16" s="105"/>
      <c r="V16" s="211"/>
      <c r="W16" s="105"/>
      <c r="X16" s="211"/>
      <c r="Y16" s="108">
        <f t="shared" si="4"/>
        <v>15</v>
      </c>
      <c r="Z16" s="208">
        <f t="shared" si="5"/>
        <v>15</v>
      </c>
      <c r="AA16" s="108">
        <f t="shared" si="6"/>
        <v>10</v>
      </c>
      <c r="AB16" s="208">
        <f t="shared" si="7"/>
        <v>35</v>
      </c>
      <c r="AC16" s="108">
        <f t="shared" si="8"/>
        <v>25</v>
      </c>
      <c r="AD16" s="208">
        <f t="shared" si="9"/>
        <v>50</v>
      </c>
    </row>
    <row r="17" spans="1:30" x14ac:dyDescent="0.3">
      <c r="A17" s="105">
        <f t="shared" si="3"/>
        <v>7</v>
      </c>
      <c r="B17" s="106" t="s">
        <v>364</v>
      </c>
      <c r="C17" s="107" t="s">
        <v>365</v>
      </c>
      <c r="D17" s="107" t="s">
        <v>352</v>
      </c>
      <c r="E17" s="107" t="s">
        <v>353</v>
      </c>
      <c r="F17" s="110" t="s">
        <v>366</v>
      </c>
      <c r="G17" s="105">
        <v>20</v>
      </c>
      <c r="H17" s="211">
        <v>20</v>
      </c>
      <c r="I17" s="105">
        <v>5</v>
      </c>
      <c r="J17" s="216">
        <v>30</v>
      </c>
      <c r="K17" s="105">
        <v>25</v>
      </c>
      <c r="L17" s="211">
        <f t="shared" si="1"/>
        <v>50</v>
      </c>
      <c r="M17" s="105"/>
      <c r="N17" s="211"/>
      <c r="O17" s="105"/>
      <c r="P17" s="211"/>
      <c r="Q17" s="105"/>
      <c r="R17" s="211"/>
      <c r="S17" s="105"/>
      <c r="T17" s="211"/>
      <c r="U17" s="105"/>
      <c r="V17" s="211"/>
      <c r="W17" s="105"/>
      <c r="X17" s="211"/>
      <c r="Y17" s="108">
        <f t="shared" si="4"/>
        <v>20</v>
      </c>
      <c r="Z17" s="208">
        <f t="shared" si="5"/>
        <v>20</v>
      </c>
      <c r="AA17" s="108">
        <f t="shared" si="6"/>
        <v>5</v>
      </c>
      <c r="AB17" s="208">
        <f t="shared" si="7"/>
        <v>30</v>
      </c>
      <c r="AC17" s="108">
        <f t="shared" si="8"/>
        <v>25</v>
      </c>
      <c r="AD17" s="208">
        <f t="shared" si="9"/>
        <v>50</v>
      </c>
    </row>
    <row r="18" spans="1:30" x14ac:dyDescent="0.3">
      <c r="A18" s="105">
        <f t="shared" si="3"/>
        <v>8</v>
      </c>
      <c r="B18" s="106" t="s">
        <v>364</v>
      </c>
      <c r="C18" s="107" t="s">
        <v>367</v>
      </c>
      <c r="D18" s="107" t="s">
        <v>328</v>
      </c>
      <c r="E18" s="107" t="s">
        <v>353</v>
      </c>
      <c r="F18" s="110" t="s">
        <v>366</v>
      </c>
      <c r="G18" s="105">
        <v>20</v>
      </c>
      <c r="H18" s="211">
        <v>20</v>
      </c>
      <c r="I18" s="105">
        <v>5</v>
      </c>
      <c r="J18" s="216">
        <v>30</v>
      </c>
      <c r="K18" s="105">
        <v>25</v>
      </c>
      <c r="L18" s="211">
        <f t="shared" si="1"/>
        <v>50</v>
      </c>
      <c r="M18" s="105"/>
      <c r="N18" s="211"/>
      <c r="O18" s="105"/>
      <c r="P18" s="211"/>
      <c r="Q18" s="105"/>
      <c r="R18" s="211"/>
      <c r="S18" s="105"/>
      <c r="T18" s="211"/>
      <c r="U18" s="105"/>
      <c r="V18" s="211"/>
      <c r="W18" s="105"/>
      <c r="X18" s="211"/>
      <c r="Y18" s="108">
        <f t="shared" si="4"/>
        <v>20</v>
      </c>
      <c r="Z18" s="208">
        <f t="shared" si="5"/>
        <v>20</v>
      </c>
      <c r="AA18" s="108">
        <f t="shared" si="6"/>
        <v>5</v>
      </c>
      <c r="AB18" s="208">
        <f t="shared" si="7"/>
        <v>30</v>
      </c>
      <c r="AC18" s="108">
        <f t="shared" si="8"/>
        <v>25</v>
      </c>
      <c r="AD18" s="208">
        <f t="shared" si="9"/>
        <v>50</v>
      </c>
    </row>
    <row r="19" spans="1:30" x14ac:dyDescent="0.3">
      <c r="A19" s="105">
        <f t="shared" si="3"/>
        <v>9</v>
      </c>
      <c r="B19" s="106" t="s">
        <v>368</v>
      </c>
      <c r="C19" s="107" t="s">
        <v>369</v>
      </c>
      <c r="D19" s="107" t="s">
        <v>352</v>
      </c>
      <c r="E19" s="107" t="s">
        <v>353</v>
      </c>
      <c r="F19" s="110" t="s">
        <v>370</v>
      </c>
      <c r="G19" s="105">
        <v>20</v>
      </c>
      <c r="H19" s="211">
        <v>15</v>
      </c>
      <c r="I19" s="105">
        <v>5</v>
      </c>
      <c r="J19" s="216">
        <v>30</v>
      </c>
      <c r="K19" s="105">
        <v>25</v>
      </c>
      <c r="L19" s="211">
        <f t="shared" si="1"/>
        <v>45</v>
      </c>
      <c r="M19" s="105"/>
      <c r="N19" s="211"/>
      <c r="O19" s="105"/>
      <c r="P19" s="211"/>
      <c r="Q19" s="105"/>
      <c r="R19" s="211"/>
      <c r="S19" s="105"/>
      <c r="T19" s="211"/>
      <c r="U19" s="105"/>
      <c r="V19" s="211"/>
      <c r="W19" s="105"/>
      <c r="X19" s="211"/>
      <c r="Y19" s="108">
        <f t="shared" si="4"/>
        <v>20</v>
      </c>
      <c r="Z19" s="208">
        <f t="shared" si="5"/>
        <v>15</v>
      </c>
      <c r="AA19" s="108">
        <f t="shared" si="6"/>
        <v>5</v>
      </c>
      <c r="AB19" s="208">
        <f t="shared" si="7"/>
        <v>30</v>
      </c>
      <c r="AC19" s="108">
        <f t="shared" si="8"/>
        <v>25</v>
      </c>
      <c r="AD19" s="208">
        <f t="shared" si="9"/>
        <v>45</v>
      </c>
    </row>
    <row r="20" spans="1:30" x14ac:dyDescent="0.3">
      <c r="A20" s="105">
        <f t="shared" si="3"/>
        <v>10</v>
      </c>
      <c r="B20" s="106" t="s">
        <v>368</v>
      </c>
      <c r="C20" s="107" t="s">
        <v>371</v>
      </c>
      <c r="D20" s="107" t="s">
        <v>328</v>
      </c>
      <c r="E20" s="107" t="s">
        <v>353</v>
      </c>
      <c r="F20" s="110" t="s">
        <v>370</v>
      </c>
      <c r="G20" s="105">
        <v>25</v>
      </c>
      <c r="H20" s="211">
        <v>15</v>
      </c>
      <c r="I20" s="105">
        <v>0</v>
      </c>
      <c r="J20" s="211">
        <v>10</v>
      </c>
      <c r="K20" s="105">
        <v>25</v>
      </c>
      <c r="L20" s="211">
        <f t="shared" si="1"/>
        <v>25</v>
      </c>
      <c r="M20" s="105"/>
      <c r="N20" s="211"/>
      <c r="O20" s="105"/>
      <c r="P20" s="211"/>
      <c r="Q20" s="105"/>
      <c r="R20" s="211"/>
      <c r="S20" s="105"/>
      <c r="T20" s="211"/>
      <c r="U20" s="105"/>
      <c r="V20" s="211"/>
      <c r="W20" s="105"/>
      <c r="X20" s="211"/>
      <c r="Y20" s="108">
        <f t="shared" si="4"/>
        <v>25</v>
      </c>
      <c r="Z20" s="208">
        <f t="shared" si="5"/>
        <v>15</v>
      </c>
      <c r="AA20" s="108">
        <f t="shared" si="6"/>
        <v>0</v>
      </c>
      <c r="AB20" s="208">
        <f t="shared" si="7"/>
        <v>10</v>
      </c>
      <c r="AC20" s="108">
        <f t="shared" si="8"/>
        <v>25</v>
      </c>
      <c r="AD20" s="208">
        <f t="shared" si="9"/>
        <v>25</v>
      </c>
    </row>
    <row r="21" spans="1:30" x14ac:dyDescent="0.3">
      <c r="A21" s="105">
        <f t="shared" si="3"/>
        <v>11</v>
      </c>
      <c r="B21" s="106" t="s">
        <v>372</v>
      </c>
      <c r="C21" s="117" t="s">
        <v>373</v>
      </c>
      <c r="D21" s="107" t="s">
        <v>375</v>
      </c>
      <c r="E21" s="107" t="s">
        <v>353</v>
      </c>
      <c r="F21" s="120" t="s">
        <v>374</v>
      </c>
      <c r="G21" s="105">
        <v>25</v>
      </c>
      <c r="H21" s="211">
        <v>20</v>
      </c>
      <c r="I21" s="105">
        <v>0</v>
      </c>
      <c r="J21" s="211">
        <v>5</v>
      </c>
      <c r="K21" s="105">
        <v>25</v>
      </c>
      <c r="L21" s="211">
        <f t="shared" si="1"/>
        <v>25</v>
      </c>
      <c r="M21" s="105"/>
      <c r="N21" s="211"/>
      <c r="O21" s="105"/>
      <c r="P21" s="211"/>
      <c r="Q21" s="105"/>
      <c r="R21" s="211"/>
      <c r="S21" s="105">
        <v>20</v>
      </c>
      <c r="T21" s="211"/>
      <c r="U21" s="105">
        <v>5</v>
      </c>
      <c r="V21" s="211">
        <v>25</v>
      </c>
      <c r="W21" s="105">
        <f t="shared" ref="W21:X45" si="10">S21+U21</f>
        <v>25</v>
      </c>
      <c r="X21" s="211">
        <f t="shared" si="10"/>
        <v>25</v>
      </c>
      <c r="Y21" s="108">
        <f t="shared" si="4"/>
        <v>45</v>
      </c>
      <c r="Z21" s="208">
        <f t="shared" si="5"/>
        <v>20</v>
      </c>
      <c r="AA21" s="108">
        <f t="shared" si="6"/>
        <v>5</v>
      </c>
      <c r="AB21" s="208">
        <f t="shared" si="7"/>
        <v>30</v>
      </c>
      <c r="AC21" s="108">
        <f t="shared" si="8"/>
        <v>50</v>
      </c>
      <c r="AD21" s="208">
        <f t="shared" si="9"/>
        <v>50</v>
      </c>
    </row>
    <row r="22" spans="1:30" x14ac:dyDescent="0.3">
      <c r="A22" s="105">
        <f t="shared" si="3"/>
        <v>12</v>
      </c>
      <c r="B22" s="106" t="s">
        <v>372</v>
      </c>
      <c r="C22" s="117" t="s">
        <v>376</v>
      </c>
      <c r="D22" s="107" t="s">
        <v>377</v>
      </c>
      <c r="E22" s="107" t="s">
        <v>353</v>
      </c>
      <c r="F22" s="120" t="s">
        <v>374</v>
      </c>
      <c r="G22" s="105">
        <v>25</v>
      </c>
      <c r="H22" s="211">
        <v>20</v>
      </c>
      <c r="I22" s="105">
        <v>0</v>
      </c>
      <c r="J22" s="211">
        <v>5</v>
      </c>
      <c r="K22" s="105">
        <v>25</v>
      </c>
      <c r="L22" s="211">
        <f t="shared" si="1"/>
        <v>25</v>
      </c>
      <c r="M22" s="105"/>
      <c r="N22" s="211"/>
      <c r="O22" s="105"/>
      <c r="P22" s="211"/>
      <c r="Q22" s="105"/>
      <c r="R22" s="211"/>
      <c r="S22" s="105"/>
      <c r="T22" s="211"/>
      <c r="U22" s="105"/>
      <c r="V22" s="211"/>
      <c r="W22" s="105"/>
      <c r="X22" s="211"/>
      <c r="Y22" s="108">
        <f t="shared" si="4"/>
        <v>25</v>
      </c>
      <c r="Z22" s="208">
        <f t="shared" si="5"/>
        <v>20</v>
      </c>
      <c r="AA22" s="108">
        <f t="shared" si="6"/>
        <v>0</v>
      </c>
      <c r="AB22" s="208">
        <f t="shared" si="7"/>
        <v>5</v>
      </c>
      <c r="AC22" s="108">
        <f t="shared" si="8"/>
        <v>25</v>
      </c>
      <c r="AD22" s="208">
        <f t="shared" si="9"/>
        <v>25</v>
      </c>
    </row>
    <row r="23" spans="1:30" x14ac:dyDescent="0.3">
      <c r="A23" s="105">
        <f t="shared" si="3"/>
        <v>13</v>
      </c>
      <c r="B23" s="106" t="s">
        <v>378</v>
      </c>
      <c r="C23" s="117" t="s">
        <v>379</v>
      </c>
      <c r="D23" s="107" t="s">
        <v>375</v>
      </c>
      <c r="E23" s="107" t="s">
        <v>353</v>
      </c>
      <c r="F23" s="120" t="s">
        <v>380</v>
      </c>
      <c r="G23" s="105">
        <v>25</v>
      </c>
      <c r="H23" s="211">
        <v>25</v>
      </c>
      <c r="I23" s="105">
        <v>0</v>
      </c>
      <c r="J23" s="211">
        <v>0</v>
      </c>
      <c r="K23" s="105">
        <v>25</v>
      </c>
      <c r="L23" s="211">
        <f t="shared" si="1"/>
        <v>25</v>
      </c>
      <c r="M23" s="105"/>
      <c r="N23" s="211"/>
      <c r="O23" s="105"/>
      <c r="P23" s="211"/>
      <c r="Q23" s="105"/>
      <c r="R23" s="211"/>
      <c r="S23" s="105"/>
      <c r="T23" s="211"/>
      <c r="U23" s="105"/>
      <c r="V23" s="211"/>
      <c r="W23" s="105"/>
      <c r="X23" s="211"/>
      <c r="Y23" s="108">
        <f t="shared" si="4"/>
        <v>25</v>
      </c>
      <c r="Z23" s="208">
        <f t="shared" si="5"/>
        <v>25</v>
      </c>
      <c r="AA23" s="108">
        <f t="shared" si="6"/>
        <v>0</v>
      </c>
      <c r="AB23" s="208">
        <f t="shared" si="7"/>
        <v>0</v>
      </c>
      <c r="AC23" s="108">
        <f t="shared" si="8"/>
        <v>25</v>
      </c>
      <c r="AD23" s="208">
        <f t="shared" si="9"/>
        <v>25</v>
      </c>
    </row>
    <row r="24" spans="1:30" x14ac:dyDescent="0.3">
      <c r="A24" s="105">
        <f t="shared" si="3"/>
        <v>14</v>
      </c>
      <c r="B24" s="106" t="s">
        <v>381</v>
      </c>
      <c r="C24" s="107" t="s">
        <v>382</v>
      </c>
      <c r="D24" s="107" t="s">
        <v>352</v>
      </c>
      <c r="E24" s="107" t="s">
        <v>353</v>
      </c>
      <c r="F24" s="110" t="s">
        <v>383</v>
      </c>
      <c r="G24" s="105">
        <v>25</v>
      </c>
      <c r="H24" s="211">
        <v>25</v>
      </c>
      <c r="I24" s="105">
        <v>0</v>
      </c>
      <c r="J24" s="211">
        <v>0</v>
      </c>
      <c r="K24" s="105">
        <v>25</v>
      </c>
      <c r="L24" s="211">
        <f t="shared" si="1"/>
        <v>25</v>
      </c>
      <c r="M24" s="105"/>
      <c r="N24" s="211"/>
      <c r="O24" s="105"/>
      <c r="P24" s="211"/>
      <c r="Q24" s="105"/>
      <c r="R24" s="211"/>
      <c r="S24" s="105"/>
      <c r="T24" s="211"/>
      <c r="U24" s="105"/>
      <c r="V24" s="211"/>
      <c r="W24" s="105"/>
      <c r="X24" s="211"/>
      <c r="Y24" s="108">
        <f t="shared" si="4"/>
        <v>25</v>
      </c>
      <c r="Z24" s="208">
        <f t="shared" si="5"/>
        <v>25</v>
      </c>
      <c r="AA24" s="108">
        <f t="shared" si="6"/>
        <v>0</v>
      </c>
      <c r="AB24" s="208">
        <f t="shared" si="7"/>
        <v>0</v>
      </c>
      <c r="AC24" s="108">
        <f t="shared" si="8"/>
        <v>25</v>
      </c>
      <c r="AD24" s="208">
        <f t="shared" si="9"/>
        <v>25</v>
      </c>
    </row>
    <row r="25" spans="1:30" ht="17.25" customHeight="1" x14ac:dyDescent="0.3">
      <c r="A25" s="105">
        <f t="shared" si="3"/>
        <v>15</v>
      </c>
      <c r="B25" s="106" t="s">
        <v>384</v>
      </c>
      <c r="C25" s="107" t="s">
        <v>385</v>
      </c>
      <c r="D25" s="107" t="s">
        <v>352</v>
      </c>
      <c r="E25" s="107" t="s">
        <v>353</v>
      </c>
      <c r="F25" s="110" t="s">
        <v>444</v>
      </c>
      <c r="G25" s="105"/>
      <c r="H25" s="211"/>
      <c r="I25" s="105"/>
      <c r="J25" s="211"/>
      <c r="K25" s="105"/>
      <c r="L25" s="211">
        <f t="shared" si="1"/>
        <v>0</v>
      </c>
      <c r="M25" s="105"/>
      <c r="N25" s="211"/>
      <c r="O25" s="105"/>
      <c r="P25" s="211"/>
      <c r="Q25" s="105"/>
      <c r="R25" s="211"/>
      <c r="S25" s="105">
        <v>20</v>
      </c>
      <c r="T25" s="211">
        <v>20</v>
      </c>
      <c r="U25" s="105">
        <v>5</v>
      </c>
      <c r="V25" s="211">
        <v>5</v>
      </c>
      <c r="W25" s="105">
        <f t="shared" si="10"/>
        <v>25</v>
      </c>
      <c r="X25" s="211">
        <f t="shared" si="10"/>
        <v>25</v>
      </c>
      <c r="Y25" s="108">
        <f t="shared" si="4"/>
        <v>20</v>
      </c>
      <c r="Z25" s="208">
        <f t="shared" si="5"/>
        <v>20</v>
      </c>
      <c r="AA25" s="108">
        <f t="shared" si="6"/>
        <v>5</v>
      </c>
      <c r="AB25" s="208">
        <f t="shared" si="7"/>
        <v>5</v>
      </c>
      <c r="AC25" s="108">
        <f t="shared" si="8"/>
        <v>25</v>
      </c>
      <c r="AD25" s="208">
        <f t="shared" si="9"/>
        <v>25</v>
      </c>
    </row>
    <row r="26" spans="1:30" ht="17.25" customHeight="1" x14ac:dyDescent="0.3">
      <c r="A26" s="105">
        <f t="shared" si="3"/>
        <v>16</v>
      </c>
      <c r="B26" s="106" t="s">
        <v>384</v>
      </c>
      <c r="C26" s="107" t="s">
        <v>386</v>
      </c>
      <c r="D26" s="107" t="s">
        <v>328</v>
      </c>
      <c r="E26" s="107" t="s">
        <v>353</v>
      </c>
      <c r="F26" s="110" t="s">
        <v>444</v>
      </c>
      <c r="G26" s="105">
        <v>20</v>
      </c>
      <c r="H26" s="211">
        <v>20</v>
      </c>
      <c r="I26" s="105">
        <v>5</v>
      </c>
      <c r="J26" s="211">
        <v>5</v>
      </c>
      <c r="K26" s="105">
        <v>25</v>
      </c>
      <c r="L26" s="211">
        <f t="shared" si="1"/>
        <v>25</v>
      </c>
      <c r="M26" s="105"/>
      <c r="N26" s="211"/>
      <c r="O26" s="105"/>
      <c r="P26" s="211"/>
      <c r="Q26" s="105"/>
      <c r="R26" s="211"/>
      <c r="S26" s="105"/>
      <c r="T26" s="211"/>
      <c r="U26" s="105"/>
      <c r="V26" s="211"/>
      <c r="W26" s="105"/>
      <c r="X26" s="211"/>
      <c r="Y26" s="108">
        <f t="shared" si="4"/>
        <v>20</v>
      </c>
      <c r="Z26" s="208">
        <f t="shared" si="5"/>
        <v>20</v>
      </c>
      <c r="AA26" s="108">
        <f t="shared" si="6"/>
        <v>5</v>
      </c>
      <c r="AB26" s="208">
        <f t="shared" si="7"/>
        <v>5</v>
      </c>
      <c r="AC26" s="108">
        <f t="shared" si="8"/>
        <v>25</v>
      </c>
      <c r="AD26" s="208">
        <f t="shared" si="9"/>
        <v>25</v>
      </c>
    </row>
    <row r="27" spans="1:30" ht="31.5" x14ac:dyDescent="0.3">
      <c r="A27" s="105">
        <f t="shared" si="3"/>
        <v>17</v>
      </c>
      <c r="B27" s="106" t="s">
        <v>387</v>
      </c>
      <c r="C27" s="107" t="s">
        <v>388</v>
      </c>
      <c r="D27" s="107" t="s">
        <v>352</v>
      </c>
      <c r="E27" s="107" t="s">
        <v>353</v>
      </c>
      <c r="F27" s="110" t="s">
        <v>389</v>
      </c>
      <c r="G27" s="105">
        <v>19</v>
      </c>
      <c r="H27" s="211">
        <v>20</v>
      </c>
      <c r="I27" s="105">
        <v>6</v>
      </c>
      <c r="J27" s="211">
        <v>5</v>
      </c>
      <c r="K27" s="105">
        <v>25</v>
      </c>
      <c r="L27" s="211">
        <f t="shared" si="1"/>
        <v>25</v>
      </c>
      <c r="M27" s="105"/>
      <c r="N27" s="211"/>
      <c r="O27" s="105"/>
      <c r="P27" s="211"/>
      <c r="Q27" s="105"/>
      <c r="R27" s="211"/>
      <c r="S27" s="105">
        <v>25</v>
      </c>
      <c r="T27" s="211">
        <v>20</v>
      </c>
      <c r="U27" s="105">
        <v>0</v>
      </c>
      <c r="V27" s="211">
        <v>5</v>
      </c>
      <c r="W27" s="105">
        <f t="shared" si="10"/>
        <v>25</v>
      </c>
      <c r="X27" s="211">
        <f t="shared" si="10"/>
        <v>25</v>
      </c>
      <c r="Y27" s="108">
        <f t="shared" si="4"/>
        <v>44</v>
      </c>
      <c r="Z27" s="208">
        <f t="shared" si="5"/>
        <v>40</v>
      </c>
      <c r="AA27" s="108">
        <f t="shared" si="6"/>
        <v>6</v>
      </c>
      <c r="AB27" s="208">
        <f t="shared" si="7"/>
        <v>10</v>
      </c>
      <c r="AC27" s="108">
        <f t="shared" si="8"/>
        <v>50</v>
      </c>
      <c r="AD27" s="208">
        <f t="shared" si="9"/>
        <v>50</v>
      </c>
    </row>
    <row r="28" spans="1:30" ht="31.5" x14ac:dyDescent="0.3">
      <c r="A28" s="105">
        <f t="shared" si="3"/>
        <v>18</v>
      </c>
      <c r="B28" s="106" t="s">
        <v>390</v>
      </c>
      <c r="C28" s="107" t="s">
        <v>391</v>
      </c>
      <c r="D28" s="107" t="s">
        <v>352</v>
      </c>
      <c r="E28" s="107" t="s">
        <v>353</v>
      </c>
      <c r="F28" s="110" t="s">
        <v>445</v>
      </c>
      <c r="G28" s="105">
        <v>9</v>
      </c>
      <c r="H28" s="211">
        <v>20</v>
      </c>
      <c r="I28" s="105">
        <v>16</v>
      </c>
      <c r="J28" s="211">
        <v>5</v>
      </c>
      <c r="K28" s="105">
        <v>25</v>
      </c>
      <c r="L28" s="211">
        <f t="shared" si="1"/>
        <v>25</v>
      </c>
      <c r="M28" s="105"/>
      <c r="N28" s="211"/>
      <c r="O28" s="105"/>
      <c r="P28" s="211"/>
      <c r="Q28" s="105"/>
      <c r="R28" s="211"/>
      <c r="S28" s="105">
        <v>15</v>
      </c>
      <c r="T28" s="211">
        <v>20</v>
      </c>
      <c r="U28" s="105">
        <v>10</v>
      </c>
      <c r="V28" s="211">
        <v>5</v>
      </c>
      <c r="W28" s="105">
        <f t="shared" si="10"/>
        <v>25</v>
      </c>
      <c r="X28" s="211">
        <f t="shared" si="10"/>
        <v>25</v>
      </c>
      <c r="Y28" s="108">
        <f t="shared" si="4"/>
        <v>24</v>
      </c>
      <c r="Z28" s="208">
        <f t="shared" si="5"/>
        <v>40</v>
      </c>
      <c r="AA28" s="108">
        <f t="shared" si="6"/>
        <v>26</v>
      </c>
      <c r="AB28" s="208">
        <f t="shared" si="7"/>
        <v>10</v>
      </c>
      <c r="AC28" s="108">
        <f t="shared" si="8"/>
        <v>50</v>
      </c>
      <c r="AD28" s="208">
        <f t="shared" si="9"/>
        <v>50</v>
      </c>
    </row>
    <row r="29" spans="1:30" ht="31.5" x14ac:dyDescent="0.3">
      <c r="A29" s="105">
        <f t="shared" si="3"/>
        <v>19</v>
      </c>
      <c r="B29" s="106" t="s">
        <v>390</v>
      </c>
      <c r="C29" s="107" t="s">
        <v>392</v>
      </c>
      <c r="D29" s="107" t="s">
        <v>328</v>
      </c>
      <c r="E29" s="107" t="s">
        <v>353</v>
      </c>
      <c r="F29" s="110" t="s">
        <v>445</v>
      </c>
      <c r="G29" s="105">
        <v>20</v>
      </c>
      <c r="H29" s="211">
        <v>20</v>
      </c>
      <c r="I29" s="105">
        <v>5</v>
      </c>
      <c r="J29" s="211">
        <v>5</v>
      </c>
      <c r="K29" s="105">
        <v>25</v>
      </c>
      <c r="L29" s="211">
        <f t="shared" si="1"/>
        <v>25</v>
      </c>
      <c r="M29" s="105"/>
      <c r="N29" s="211"/>
      <c r="O29" s="105"/>
      <c r="P29" s="211"/>
      <c r="Q29" s="105"/>
      <c r="R29" s="211"/>
      <c r="S29" s="105"/>
      <c r="T29" s="211"/>
      <c r="U29" s="105"/>
      <c r="V29" s="211"/>
      <c r="W29" s="105"/>
      <c r="X29" s="211"/>
      <c r="Y29" s="108">
        <f t="shared" si="4"/>
        <v>20</v>
      </c>
      <c r="Z29" s="208">
        <f t="shared" si="5"/>
        <v>20</v>
      </c>
      <c r="AA29" s="108">
        <f t="shared" si="6"/>
        <v>5</v>
      </c>
      <c r="AB29" s="208">
        <f t="shared" si="7"/>
        <v>5</v>
      </c>
      <c r="AC29" s="108">
        <f t="shared" si="8"/>
        <v>25</v>
      </c>
      <c r="AD29" s="208">
        <f t="shared" si="9"/>
        <v>25</v>
      </c>
    </row>
    <row r="30" spans="1:30" x14ac:dyDescent="0.3">
      <c r="A30" s="105">
        <f t="shared" si="3"/>
        <v>20</v>
      </c>
      <c r="B30" s="106" t="s">
        <v>393</v>
      </c>
      <c r="C30" s="107" t="s">
        <v>394</v>
      </c>
      <c r="D30" s="107" t="s">
        <v>352</v>
      </c>
      <c r="E30" s="107" t="s">
        <v>353</v>
      </c>
      <c r="F30" s="110" t="s">
        <v>395</v>
      </c>
      <c r="G30" s="105">
        <v>17</v>
      </c>
      <c r="H30" s="211">
        <v>20</v>
      </c>
      <c r="I30" s="105">
        <v>8</v>
      </c>
      <c r="J30" s="211">
        <v>5</v>
      </c>
      <c r="K30" s="105">
        <v>25</v>
      </c>
      <c r="L30" s="211">
        <f t="shared" si="1"/>
        <v>25</v>
      </c>
      <c r="M30" s="105"/>
      <c r="N30" s="211"/>
      <c r="O30" s="105"/>
      <c r="P30" s="211"/>
      <c r="Q30" s="105"/>
      <c r="R30" s="211"/>
      <c r="S30" s="105"/>
      <c r="T30" s="211"/>
      <c r="U30" s="105"/>
      <c r="V30" s="211"/>
      <c r="W30" s="105"/>
      <c r="X30" s="211"/>
      <c r="Y30" s="108">
        <f t="shared" si="4"/>
        <v>17</v>
      </c>
      <c r="Z30" s="208">
        <f t="shared" si="5"/>
        <v>20</v>
      </c>
      <c r="AA30" s="108">
        <f t="shared" si="6"/>
        <v>8</v>
      </c>
      <c r="AB30" s="208">
        <f t="shared" si="7"/>
        <v>5</v>
      </c>
      <c r="AC30" s="108">
        <f t="shared" si="8"/>
        <v>25</v>
      </c>
      <c r="AD30" s="208">
        <f t="shared" si="9"/>
        <v>25</v>
      </c>
    </row>
    <row r="31" spans="1:30" x14ac:dyDescent="0.3">
      <c r="A31" s="105">
        <f t="shared" si="3"/>
        <v>21</v>
      </c>
      <c r="B31" s="106" t="s">
        <v>396</v>
      </c>
      <c r="C31" s="107" t="s">
        <v>397</v>
      </c>
      <c r="D31" s="107" t="s">
        <v>352</v>
      </c>
      <c r="E31" s="107" t="s">
        <v>353</v>
      </c>
      <c r="F31" s="110" t="s">
        <v>398</v>
      </c>
      <c r="G31" s="105">
        <v>20</v>
      </c>
      <c r="H31" s="211">
        <v>20</v>
      </c>
      <c r="I31" s="105">
        <v>5</v>
      </c>
      <c r="J31" s="211">
        <v>5</v>
      </c>
      <c r="K31" s="105">
        <v>25</v>
      </c>
      <c r="L31" s="211">
        <f t="shared" si="1"/>
        <v>25</v>
      </c>
      <c r="M31" s="105"/>
      <c r="N31" s="211"/>
      <c r="O31" s="105"/>
      <c r="P31" s="211"/>
      <c r="Q31" s="105"/>
      <c r="R31" s="211"/>
      <c r="S31" s="105"/>
      <c r="T31" s="211"/>
      <c r="U31" s="105"/>
      <c r="V31" s="211"/>
      <c r="W31" s="105"/>
      <c r="X31" s="211"/>
      <c r="Y31" s="108">
        <f t="shared" si="4"/>
        <v>20</v>
      </c>
      <c r="Z31" s="208">
        <f t="shared" si="5"/>
        <v>20</v>
      </c>
      <c r="AA31" s="108">
        <f t="shared" si="6"/>
        <v>5</v>
      </c>
      <c r="AB31" s="208">
        <f t="shared" si="7"/>
        <v>5</v>
      </c>
      <c r="AC31" s="108">
        <f t="shared" si="8"/>
        <v>25</v>
      </c>
      <c r="AD31" s="208">
        <f t="shared" si="9"/>
        <v>25</v>
      </c>
    </row>
    <row r="32" spans="1:30" x14ac:dyDescent="0.3">
      <c r="A32" s="105">
        <f t="shared" si="3"/>
        <v>22</v>
      </c>
      <c r="B32" s="106" t="s">
        <v>399</v>
      </c>
      <c r="C32" s="107" t="s">
        <v>400</v>
      </c>
      <c r="D32" s="107" t="s">
        <v>352</v>
      </c>
      <c r="E32" s="107" t="s">
        <v>353</v>
      </c>
      <c r="F32" s="110" t="s">
        <v>401</v>
      </c>
      <c r="G32" s="105">
        <v>20</v>
      </c>
      <c r="H32" s="211"/>
      <c r="I32" s="105">
        <v>5</v>
      </c>
      <c r="J32" s="211">
        <v>25</v>
      </c>
      <c r="K32" s="105">
        <v>25</v>
      </c>
      <c r="L32" s="211">
        <f t="shared" si="1"/>
        <v>25</v>
      </c>
      <c r="M32" s="105"/>
      <c r="N32" s="211"/>
      <c r="O32" s="105"/>
      <c r="P32" s="211"/>
      <c r="Q32" s="105"/>
      <c r="R32" s="211"/>
      <c r="S32" s="105"/>
      <c r="T32" s="211"/>
      <c r="U32" s="105"/>
      <c r="V32" s="211"/>
      <c r="W32" s="105"/>
      <c r="X32" s="211"/>
      <c r="Y32" s="108">
        <f t="shared" si="4"/>
        <v>20</v>
      </c>
      <c r="Z32" s="208">
        <f t="shared" si="5"/>
        <v>0</v>
      </c>
      <c r="AA32" s="108">
        <f t="shared" si="6"/>
        <v>5</v>
      </c>
      <c r="AB32" s="208">
        <f t="shared" si="7"/>
        <v>25</v>
      </c>
      <c r="AC32" s="108">
        <f t="shared" si="8"/>
        <v>25</v>
      </c>
      <c r="AD32" s="208">
        <f t="shared" si="9"/>
        <v>25</v>
      </c>
    </row>
    <row r="33" spans="1:30" x14ac:dyDescent="0.3">
      <c r="A33" s="105">
        <f t="shared" si="3"/>
        <v>23</v>
      </c>
      <c r="B33" s="106" t="s">
        <v>402</v>
      </c>
      <c r="C33" s="107" t="s">
        <v>403</v>
      </c>
      <c r="D33" s="107" t="s">
        <v>352</v>
      </c>
      <c r="E33" s="107" t="s">
        <v>353</v>
      </c>
      <c r="F33" s="110" t="s">
        <v>404</v>
      </c>
      <c r="G33" s="105">
        <v>15</v>
      </c>
      <c r="H33" s="211">
        <v>20</v>
      </c>
      <c r="I33" s="105">
        <v>10</v>
      </c>
      <c r="J33" s="216">
        <v>30</v>
      </c>
      <c r="K33" s="105">
        <v>25</v>
      </c>
      <c r="L33" s="211">
        <f t="shared" si="1"/>
        <v>50</v>
      </c>
      <c r="M33" s="105">
        <v>20</v>
      </c>
      <c r="N33" s="211">
        <v>25</v>
      </c>
      <c r="O33" s="105">
        <v>5</v>
      </c>
      <c r="P33" s="211">
        <v>0</v>
      </c>
      <c r="Q33" s="105">
        <f>M33+O33</f>
        <v>25</v>
      </c>
      <c r="R33" s="211">
        <f>N33+P33</f>
        <v>25</v>
      </c>
      <c r="S33" s="105">
        <v>20</v>
      </c>
      <c r="T33" s="211">
        <v>15</v>
      </c>
      <c r="U33" s="105">
        <v>5</v>
      </c>
      <c r="V33" s="211">
        <v>10</v>
      </c>
      <c r="W33" s="105">
        <f t="shared" si="10"/>
        <v>25</v>
      </c>
      <c r="X33" s="211">
        <f t="shared" si="10"/>
        <v>25</v>
      </c>
      <c r="Y33" s="108">
        <f t="shared" si="4"/>
        <v>55</v>
      </c>
      <c r="Z33" s="208">
        <f t="shared" si="5"/>
        <v>60</v>
      </c>
      <c r="AA33" s="108">
        <f t="shared" si="6"/>
        <v>20</v>
      </c>
      <c r="AB33" s="208">
        <f t="shared" si="7"/>
        <v>40</v>
      </c>
      <c r="AC33" s="108">
        <f t="shared" si="8"/>
        <v>75</v>
      </c>
      <c r="AD33" s="208">
        <f t="shared" si="9"/>
        <v>100</v>
      </c>
    </row>
    <row r="34" spans="1:30" x14ac:dyDescent="0.3">
      <c r="A34" s="105">
        <f t="shared" si="3"/>
        <v>24</v>
      </c>
      <c r="B34" s="106" t="s">
        <v>402</v>
      </c>
      <c r="C34" s="107" t="s">
        <v>405</v>
      </c>
      <c r="D34" s="107" t="s">
        <v>328</v>
      </c>
      <c r="E34" s="107" t="s">
        <v>353</v>
      </c>
      <c r="F34" s="110" t="s">
        <v>404</v>
      </c>
      <c r="G34" s="105">
        <v>20</v>
      </c>
      <c r="H34" s="211">
        <v>25</v>
      </c>
      <c r="I34" s="105">
        <v>30</v>
      </c>
      <c r="J34" s="211">
        <v>25</v>
      </c>
      <c r="K34" s="105">
        <v>50</v>
      </c>
      <c r="L34" s="211">
        <f t="shared" si="1"/>
        <v>50</v>
      </c>
      <c r="M34" s="105"/>
      <c r="N34" s="211"/>
      <c r="O34" s="105"/>
      <c r="P34" s="211"/>
      <c r="Q34" s="105"/>
      <c r="R34" s="211"/>
      <c r="S34" s="105">
        <v>10</v>
      </c>
      <c r="T34" s="211">
        <v>15</v>
      </c>
      <c r="U34" s="105">
        <v>15</v>
      </c>
      <c r="V34" s="211">
        <v>10</v>
      </c>
      <c r="W34" s="105">
        <f t="shared" si="10"/>
        <v>25</v>
      </c>
      <c r="X34" s="211">
        <f t="shared" si="10"/>
        <v>25</v>
      </c>
      <c r="Y34" s="108">
        <f t="shared" si="4"/>
        <v>30</v>
      </c>
      <c r="Z34" s="208">
        <f t="shared" si="5"/>
        <v>40</v>
      </c>
      <c r="AA34" s="108">
        <f t="shared" si="6"/>
        <v>45</v>
      </c>
      <c r="AB34" s="208">
        <f t="shared" si="7"/>
        <v>35</v>
      </c>
      <c r="AC34" s="108">
        <f t="shared" si="8"/>
        <v>75</v>
      </c>
      <c r="AD34" s="208">
        <f t="shared" si="9"/>
        <v>75</v>
      </c>
    </row>
    <row r="35" spans="1:30" x14ac:dyDescent="0.3">
      <c r="A35" s="105">
        <f t="shared" si="3"/>
        <v>25</v>
      </c>
      <c r="B35" s="106" t="s">
        <v>402</v>
      </c>
      <c r="C35" s="118" t="s">
        <v>406</v>
      </c>
      <c r="D35" s="107" t="s">
        <v>352</v>
      </c>
      <c r="E35" s="107" t="s">
        <v>356</v>
      </c>
      <c r="F35" s="110" t="s">
        <v>404</v>
      </c>
      <c r="G35" s="105">
        <v>0</v>
      </c>
      <c r="H35" s="211"/>
      <c r="I35" s="105">
        <v>50</v>
      </c>
      <c r="J35" s="211">
        <v>50</v>
      </c>
      <c r="K35" s="105">
        <v>50</v>
      </c>
      <c r="L35" s="211">
        <f t="shared" si="1"/>
        <v>50</v>
      </c>
      <c r="M35" s="105"/>
      <c r="N35" s="211"/>
      <c r="O35" s="105"/>
      <c r="P35" s="211"/>
      <c r="Q35" s="105"/>
      <c r="R35" s="211"/>
      <c r="S35" s="105">
        <v>0</v>
      </c>
      <c r="T35" s="211">
        <v>0</v>
      </c>
      <c r="U35" s="105">
        <v>25</v>
      </c>
      <c r="V35" s="211">
        <v>0</v>
      </c>
      <c r="W35" s="105">
        <f t="shared" si="10"/>
        <v>25</v>
      </c>
      <c r="X35" s="211">
        <f t="shared" si="10"/>
        <v>0</v>
      </c>
      <c r="Y35" s="108">
        <f t="shared" si="4"/>
        <v>0</v>
      </c>
      <c r="Z35" s="208">
        <f t="shared" si="5"/>
        <v>0</v>
      </c>
      <c r="AA35" s="108">
        <f t="shared" si="6"/>
        <v>75</v>
      </c>
      <c r="AB35" s="208">
        <f t="shared" si="7"/>
        <v>50</v>
      </c>
      <c r="AC35" s="108">
        <f t="shared" si="8"/>
        <v>75</v>
      </c>
      <c r="AD35" s="208">
        <f t="shared" si="9"/>
        <v>50</v>
      </c>
    </row>
    <row r="36" spans="1:30" x14ac:dyDescent="0.3">
      <c r="A36" s="105">
        <f t="shared" si="3"/>
        <v>26</v>
      </c>
      <c r="B36" s="106" t="s">
        <v>407</v>
      </c>
      <c r="C36" s="107" t="s">
        <v>408</v>
      </c>
      <c r="D36" s="107" t="s">
        <v>352</v>
      </c>
      <c r="E36" s="107" t="s">
        <v>353</v>
      </c>
      <c r="F36" s="110" t="s">
        <v>409</v>
      </c>
      <c r="G36" s="105">
        <v>10</v>
      </c>
      <c r="H36" s="211">
        <v>10</v>
      </c>
      <c r="I36" s="105">
        <v>10</v>
      </c>
      <c r="J36" s="211">
        <v>15</v>
      </c>
      <c r="K36" s="105">
        <v>25</v>
      </c>
      <c r="L36" s="211">
        <f t="shared" si="1"/>
        <v>25</v>
      </c>
      <c r="M36" s="105"/>
      <c r="N36" s="211"/>
      <c r="O36" s="105"/>
      <c r="P36" s="211"/>
      <c r="Q36" s="105"/>
      <c r="R36" s="211"/>
      <c r="S36" s="105"/>
      <c r="T36" s="211"/>
      <c r="U36" s="105"/>
      <c r="V36" s="211"/>
      <c r="W36" s="105"/>
      <c r="X36" s="211"/>
      <c r="Y36" s="108">
        <f t="shared" si="4"/>
        <v>10</v>
      </c>
      <c r="Z36" s="208">
        <f t="shared" si="5"/>
        <v>10</v>
      </c>
      <c r="AA36" s="108">
        <f t="shared" si="6"/>
        <v>10</v>
      </c>
      <c r="AB36" s="208">
        <f t="shared" si="7"/>
        <v>15</v>
      </c>
      <c r="AC36" s="108">
        <f t="shared" si="8"/>
        <v>25</v>
      </c>
      <c r="AD36" s="208">
        <f t="shared" si="9"/>
        <v>25</v>
      </c>
    </row>
    <row r="37" spans="1:30" x14ac:dyDescent="0.3">
      <c r="A37" s="105">
        <f t="shared" si="3"/>
        <v>27</v>
      </c>
      <c r="B37" s="106" t="s">
        <v>407</v>
      </c>
      <c r="C37" s="107" t="s">
        <v>410</v>
      </c>
      <c r="D37" s="107" t="s">
        <v>328</v>
      </c>
      <c r="E37" s="107" t="s">
        <v>353</v>
      </c>
      <c r="F37" s="110" t="s">
        <v>409</v>
      </c>
      <c r="G37" s="105">
        <v>15</v>
      </c>
      <c r="H37" s="211">
        <v>15</v>
      </c>
      <c r="I37" s="105">
        <v>15</v>
      </c>
      <c r="J37" s="211">
        <v>10</v>
      </c>
      <c r="K37" s="105">
        <v>25</v>
      </c>
      <c r="L37" s="211">
        <f t="shared" si="1"/>
        <v>25</v>
      </c>
      <c r="M37" s="105"/>
      <c r="N37" s="211"/>
      <c r="O37" s="105"/>
      <c r="P37" s="211"/>
      <c r="Q37" s="105"/>
      <c r="R37" s="211"/>
      <c r="S37" s="105"/>
      <c r="T37" s="211"/>
      <c r="U37" s="105"/>
      <c r="V37" s="211"/>
      <c r="W37" s="105"/>
      <c r="X37" s="211"/>
      <c r="Y37" s="108">
        <f t="shared" si="4"/>
        <v>15</v>
      </c>
      <c r="Z37" s="208">
        <f t="shared" si="5"/>
        <v>15</v>
      </c>
      <c r="AA37" s="108">
        <f t="shared" si="6"/>
        <v>15</v>
      </c>
      <c r="AB37" s="208">
        <f t="shared" si="7"/>
        <v>10</v>
      </c>
      <c r="AC37" s="108">
        <f t="shared" si="8"/>
        <v>25</v>
      </c>
      <c r="AD37" s="208">
        <f t="shared" si="9"/>
        <v>25</v>
      </c>
    </row>
    <row r="38" spans="1:30" x14ac:dyDescent="0.3">
      <c r="A38" s="105">
        <f t="shared" si="3"/>
        <v>28</v>
      </c>
      <c r="B38" s="106" t="s">
        <v>411</v>
      </c>
      <c r="C38" s="117" t="s">
        <v>412</v>
      </c>
      <c r="D38" s="107" t="s">
        <v>352</v>
      </c>
      <c r="E38" s="107" t="s">
        <v>353</v>
      </c>
      <c r="F38" s="120" t="s">
        <v>413</v>
      </c>
      <c r="G38" s="105">
        <v>50</v>
      </c>
      <c r="H38" s="211">
        <v>20</v>
      </c>
      <c r="I38" s="105">
        <v>25</v>
      </c>
      <c r="J38" s="211">
        <v>30</v>
      </c>
      <c r="K38" s="105">
        <v>75</v>
      </c>
      <c r="L38" s="211">
        <f t="shared" si="1"/>
        <v>50</v>
      </c>
      <c r="M38" s="105"/>
      <c r="N38" s="211"/>
      <c r="O38" s="105"/>
      <c r="P38" s="211"/>
      <c r="Q38" s="105"/>
      <c r="R38" s="211"/>
      <c r="S38" s="105"/>
      <c r="T38" s="211"/>
      <c r="U38" s="105"/>
      <c r="V38" s="211"/>
      <c r="W38" s="105"/>
      <c r="X38" s="211"/>
      <c r="Y38" s="108">
        <f t="shared" si="4"/>
        <v>50</v>
      </c>
      <c r="Z38" s="208">
        <f t="shared" si="5"/>
        <v>20</v>
      </c>
      <c r="AA38" s="108">
        <f t="shared" si="6"/>
        <v>25</v>
      </c>
      <c r="AB38" s="208">
        <f t="shared" si="7"/>
        <v>30</v>
      </c>
      <c r="AC38" s="108">
        <f t="shared" si="8"/>
        <v>75</v>
      </c>
      <c r="AD38" s="208">
        <f t="shared" si="9"/>
        <v>50</v>
      </c>
    </row>
    <row r="39" spans="1:30" x14ac:dyDescent="0.3">
      <c r="A39" s="105">
        <f t="shared" si="3"/>
        <v>29</v>
      </c>
      <c r="B39" s="106" t="s">
        <v>411</v>
      </c>
      <c r="C39" s="117" t="s">
        <v>414</v>
      </c>
      <c r="D39" s="107" t="s">
        <v>328</v>
      </c>
      <c r="E39" s="107" t="s">
        <v>353</v>
      </c>
      <c r="F39" s="120" t="s">
        <v>413</v>
      </c>
      <c r="G39" s="105">
        <v>20</v>
      </c>
      <c r="H39" s="211">
        <v>20</v>
      </c>
      <c r="I39" s="105">
        <v>5</v>
      </c>
      <c r="J39" s="211">
        <v>5</v>
      </c>
      <c r="K39" s="105">
        <v>25</v>
      </c>
      <c r="L39" s="211">
        <f t="shared" si="1"/>
        <v>25</v>
      </c>
      <c r="M39" s="105"/>
      <c r="N39" s="211"/>
      <c r="O39" s="105"/>
      <c r="P39" s="211"/>
      <c r="Q39" s="105"/>
      <c r="R39" s="211"/>
      <c r="S39" s="105"/>
      <c r="T39" s="211"/>
      <c r="U39" s="105"/>
      <c r="V39" s="211"/>
      <c r="W39" s="105"/>
      <c r="X39" s="211"/>
      <c r="Y39" s="108">
        <f t="shared" si="4"/>
        <v>20</v>
      </c>
      <c r="Z39" s="208">
        <f t="shared" si="5"/>
        <v>20</v>
      </c>
      <c r="AA39" s="108">
        <f t="shared" si="6"/>
        <v>5</v>
      </c>
      <c r="AB39" s="208">
        <f t="shared" si="7"/>
        <v>5</v>
      </c>
      <c r="AC39" s="108">
        <f t="shared" si="8"/>
        <v>25</v>
      </c>
      <c r="AD39" s="208">
        <f t="shared" si="9"/>
        <v>25</v>
      </c>
    </row>
    <row r="40" spans="1:30" x14ac:dyDescent="0.3">
      <c r="A40" s="105">
        <f t="shared" si="3"/>
        <v>30</v>
      </c>
      <c r="B40" s="106" t="s">
        <v>411</v>
      </c>
      <c r="C40" s="117" t="s">
        <v>415</v>
      </c>
      <c r="D40" s="107" t="s">
        <v>352</v>
      </c>
      <c r="E40" s="107" t="s">
        <v>356</v>
      </c>
      <c r="F40" s="120" t="s">
        <v>413</v>
      </c>
      <c r="G40" s="105">
        <v>0</v>
      </c>
      <c r="H40" s="211"/>
      <c r="I40" s="105">
        <v>25</v>
      </c>
      <c r="J40" s="211">
        <v>25</v>
      </c>
      <c r="K40" s="105">
        <v>25</v>
      </c>
      <c r="L40" s="211">
        <f t="shared" si="1"/>
        <v>25</v>
      </c>
      <c r="M40" s="105"/>
      <c r="N40" s="211"/>
      <c r="O40" s="105"/>
      <c r="P40" s="211"/>
      <c r="Q40" s="105"/>
      <c r="R40" s="211"/>
      <c r="S40" s="105"/>
      <c r="T40" s="211"/>
      <c r="U40" s="105"/>
      <c r="V40" s="211"/>
      <c r="W40" s="105"/>
      <c r="X40" s="211"/>
      <c r="Y40" s="108">
        <f t="shared" si="4"/>
        <v>0</v>
      </c>
      <c r="Z40" s="208">
        <f t="shared" si="5"/>
        <v>0</v>
      </c>
      <c r="AA40" s="108">
        <f t="shared" si="6"/>
        <v>25</v>
      </c>
      <c r="AB40" s="208">
        <f t="shared" si="7"/>
        <v>25</v>
      </c>
      <c r="AC40" s="108">
        <f t="shared" si="8"/>
        <v>25</v>
      </c>
      <c r="AD40" s="208">
        <f t="shared" si="9"/>
        <v>25</v>
      </c>
    </row>
    <row r="41" spans="1:30" x14ac:dyDescent="0.3">
      <c r="A41" s="105">
        <f t="shared" si="3"/>
        <v>31</v>
      </c>
      <c r="B41" s="106" t="s">
        <v>416</v>
      </c>
      <c r="C41" s="117" t="s">
        <v>417</v>
      </c>
      <c r="D41" s="107" t="s">
        <v>328</v>
      </c>
      <c r="E41" s="107" t="s">
        <v>353</v>
      </c>
      <c r="F41" s="120" t="s">
        <v>418</v>
      </c>
      <c r="G41" s="105">
        <v>20</v>
      </c>
      <c r="H41" s="211">
        <v>20</v>
      </c>
      <c r="I41" s="105">
        <v>30</v>
      </c>
      <c r="J41" s="216">
        <v>55</v>
      </c>
      <c r="K41" s="105">
        <v>50</v>
      </c>
      <c r="L41" s="211">
        <f t="shared" si="1"/>
        <v>75</v>
      </c>
      <c r="M41" s="105"/>
      <c r="N41" s="211"/>
      <c r="O41" s="105"/>
      <c r="P41" s="211"/>
      <c r="Q41" s="105"/>
      <c r="R41" s="211"/>
      <c r="S41" s="105"/>
      <c r="T41" s="211"/>
      <c r="U41" s="105"/>
      <c r="V41" s="211"/>
      <c r="W41" s="105"/>
      <c r="X41" s="211"/>
      <c r="Y41" s="108">
        <f t="shared" si="4"/>
        <v>20</v>
      </c>
      <c r="Z41" s="208">
        <f t="shared" si="5"/>
        <v>20</v>
      </c>
      <c r="AA41" s="108">
        <f t="shared" si="6"/>
        <v>30</v>
      </c>
      <c r="AB41" s="208">
        <f t="shared" si="7"/>
        <v>55</v>
      </c>
      <c r="AC41" s="108">
        <f t="shared" si="8"/>
        <v>50</v>
      </c>
      <c r="AD41" s="208">
        <f t="shared" si="9"/>
        <v>75</v>
      </c>
    </row>
    <row r="42" spans="1:30" x14ac:dyDescent="0.3">
      <c r="A42" s="105">
        <f t="shared" si="3"/>
        <v>32</v>
      </c>
      <c r="B42" s="106" t="s">
        <v>419</v>
      </c>
      <c r="C42" s="117" t="s">
        <v>420</v>
      </c>
      <c r="D42" s="107" t="s">
        <v>328</v>
      </c>
      <c r="E42" s="107" t="s">
        <v>353</v>
      </c>
      <c r="F42" s="120" t="s">
        <v>421</v>
      </c>
      <c r="G42" s="105">
        <v>20</v>
      </c>
      <c r="H42" s="211">
        <v>20</v>
      </c>
      <c r="I42" s="105">
        <v>5</v>
      </c>
      <c r="J42" s="216">
        <v>30</v>
      </c>
      <c r="K42" s="105">
        <v>25</v>
      </c>
      <c r="L42" s="211">
        <f t="shared" si="1"/>
        <v>50</v>
      </c>
      <c r="M42" s="105"/>
      <c r="N42" s="211"/>
      <c r="O42" s="105"/>
      <c r="P42" s="211"/>
      <c r="Q42" s="105"/>
      <c r="R42" s="211"/>
      <c r="S42" s="105"/>
      <c r="T42" s="211"/>
      <c r="U42" s="105"/>
      <c r="V42" s="211"/>
      <c r="W42" s="105"/>
      <c r="X42" s="211"/>
      <c r="Y42" s="108">
        <f t="shared" si="4"/>
        <v>20</v>
      </c>
      <c r="Z42" s="208">
        <f t="shared" si="5"/>
        <v>20</v>
      </c>
      <c r="AA42" s="108">
        <f t="shared" si="6"/>
        <v>5</v>
      </c>
      <c r="AB42" s="208">
        <f t="shared" si="7"/>
        <v>30</v>
      </c>
      <c r="AC42" s="108">
        <f t="shared" si="8"/>
        <v>25</v>
      </c>
      <c r="AD42" s="208">
        <f t="shared" si="9"/>
        <v>50</v>
      </c>
    </row>
    <row r="43" spans="1:30" x14ac:dyDescent="0.3">
      <c r="A43" s="105">
        <f t="shared" si="3"/>
        <v>33</v>
      </c>
      <c r="B43" s="106" t="s">
        <v>422</v>
      </c>
      <c r="C43" s="117" t="s">
        <v>423</v>
      </c>
      <c r="D43" s="107" t="s">
        <v>352</v>
      </c>
      <c r="E43" s="107" t="s">
        <v>353</v>
      </c>
      <c r="F43" s="120" t="s">
        <v>424</v>
      </c>
      <c r="G43" s="105">
        <v>10</v>
      </c>
      <c r="H43" s="211">
        <v>15</v>
      </c>
      <c r="I43" s="105">
        <v>15</v>
      </c>
      <c r="J43" s="211">
        <v>10</v>
      </c>
      <c r="K43" s="105">
        <v>25</v>
      </c>
      <c r="L43" s="211">
        <f t="shared" si="1"/>
        <v>25</v>
      </c>
      <c r="M43" s="105"/>
      <c r="N43" s="211"/>
      <c r="O43" s="105"/>
      <c r="P43" s="211"/>
      <c r="Q43" s="105"/>
      <c r="R43" s="211"/>
      <c r="S43" s="105"/>
      <c r="T43" s="211"/>
      <c r="U43" s="105"/>
      <c r="V43" s="211"/>
      <c r="W43" s="105"/>
      <c r="X43" s="211"/>
      <c r="Y43" s="108">
        <f t="shared" si="4"/>
        <v>10</v>
      </c>
      <c r="Z43" s="208">
        <f t="shared" si="5"/>
        <v>15</v>
      </c>
      <c r="AA43" s="108">
        <f t="shared" si="6"/>
        <v>15</v>
      </c>
      <c r="AB43" s="208">
        <f t="shared" si="7"/>
        <v>10</v>
      </c>
      <c r="AC43" s="108">
        <f t="shared" si="8"/>
        <v>25</v>
      </c>
      <c r="AD43" s="208">
        <f t="shared" si="9"/>
        <v>25</v>
      </c>
    </row>
    <row r="44" spans="1:30" x14ac:dyDescent="0.3">
      <c r="A44" s="105">
        <f t="shared" si="3"/>
        <v>34</v>
      </c>
      <c r="B44" s="106" t="s">
        <v>422</v>
      </c>
      <c r="C44" s="117" t="s">
        <v>425</v>
      </c>
      <c r="D44" s="107" t="s">
        <v>328</v>
      </c>
      <c r="E44" s="107" t="s">
        <v>353</v>
      </c>
      <c r="F44" s="120" t="s">
        <v>424</v>
      </c>
      <c r="G44" s="105">
        <v>10</v>
      </c>
      <c r="H44" s="211">
        <v>15</v>
      </c>
      <c r="I44" s="105">
        <v>15</v>
      </c>
      <c r="J44" s="211">
        <v>10</v>
      </c>
      <c r="K44" s="105">
        <v>25</v>
      </c>
      <c r="L44" s="211">
        <f t="shared" si="1"/>
        <v>25</v>
      </c>
      <c r="M44" s="105"/>
      <c r="N44" s="211"/>
      <c r="O44" s="105"/>
      <c r="P44" s="211"/>
      <c r="Q44" s="105"/>
      <c r="R44" s="211"/>
      <c r="S44" s="105"/>
      <c r="T44" s="211"/>
      <c r="U44" s="105"/>
      <c r="V44" s="211"/>
      <c r="W44" s="105"/>
      <c r="X44" s="211"/>
      <c r="Y44" s="108">
        <f t="shared" si="4"/>
        <v>10</v>
      </c>
      <c r="Z44" s="208">
        <f t="shared" si="5"/>
        <v>15</v>
      </c>
      <c r="AA44" s="108">
        <f t="shared" si="6"/>
        <v>15</v>
      </c>
      <c r="AB44" s="208">
        <f t="shared" si="7"/>
        <v>10</v>
      </c>
      <c r="AC44" s="108">
        <f t="shared" si="8"/>
        <v>25</v>
      </c>
      <c r="AD44" s="208">
        <f t="shared" si="9"/>
        <v>25</v>
      </c>
    </row>
    <row r="45" spans="1:30" x14ac:dyDescent="0.3">
      <c r="A45" s="105">
        <f t="shared" si="3"/>
        <v>35</v>
      </c>
      <c r="B45" s="106" t="s">
        <v>426</v>
      </c>
      <c r="C45" s="107" t="s">
        <v>427</v>
      </c>
      <c r="D45" s="107" t="s">
        <v>352</v>
      </c>
      <c r="E45" s="107" t="s">
        <v>353</v>
      </c>
      <c r="F45" s="110" t="s">
        <v>428</v>
      </c>
      <c r="G45" s="105">
        <v>8</v>
      </c>
      <c r="H45" s="211">
        <v>15</v>
      </c>
      <c r="I45" s="105">
        <v>67</v>
      </c>
      <c r="J45" s="211">
        <v>60</v>
      </c>
      <c r="K45" s="105">
        <v>75</v>
      </c>
      <c r="L45" s="211">
        <f t="shared" si="1"/>
        <v>75</v>
      </c>
      <c r="M45" s="105">
        <v>5</v>
      </c>
      <c r="N45" s="211">
        <v>10</v>
      </c>
      <c r="O45" s="105">
        <v>20</v>
      </c>
      <c r="P45" s="211">
        <v>15</v>
      </c>
      <c r="Q45" s="105">
        <f t="shared" ref="Q45:R45" si="11">M45+O45</f>
        <v>25</v>
      </c>
      <c r="R45" s="211">
        <f t="shared" si="11"/>
        <v>25</v>
      </c>
      <c r="S45" s="105">
        <v>5</v>
      </c>
      <c r="T45" s="211">
        <v>0</v>
      </c>
      <c r="U45" s="105">
        <v>20</v>
      </c>
      <c r="V45" s="211">
        <v>0</v>
      </c>
      <c r="W45" s="105">
        <f t="shared" si="10"/>
        <v>25</v>
      </c>
      <c r="X45" s="211">
        <f t="shared" si="10"/>
        <v>0</v>
      </c>
      <c r="Y45" s="108">
        <f t="shared" si="4"/>
        <v>18</v>
      </c>
      <c r="Z45" s="208">
        <f t="shared" si="5"/>
        <v>25</v>
      </c>
      <c r="AA45" s="108">
        <f t="shared" si="6"/>
        <v>107</v>
      </c>
      <c r="AB45" s="208">
        <f t="shared" si="7"/>
        <v>75</v>
      </c>
      <c r="AC45" s="108">
        <f t="shared" si="8"/>
        <v>125</v>
      </c>
      <c r="AD45" s="208">
        <f t="shared" si="9"/>
        <v>100</v>
      </c>
    </row>
    <row r="46" spans="1:30" x14ac:dyDescent="0.3">
      <c r="A46" s="105">
        <f t="shared" si="3"/>
        <v>36</v>
      </c>
      <c r="B46" s="106" t="s">
        <v>426</v>
      </c>
      <c r="C46" s="107" t="s">
        <v>429</v>
      </c>
      <c r="D46" s="107" t="s">
        <v>328</v>
      </c>
      <c r="E46" s="107" t="s">
        <v>353</v>
      </c>
      <c r="F46" s="110" t="s">
        <v>428</v>
      </c>
      <c r="G46" s="105">
        <v>7</v>
      </c>
      <c r="H46" s="211">
        <v>15</v>
      </c>
      <c r="I46" s="105">
        <v>18</v>
      </c>
      <c r="J46" s="211">
        <v>10</v>
      </c>
      <c r="K46" s="105">
        <v>25</v>
      </c>
      <c r="L46" s="211">
        <f t="shared" si="1"/>
        <v>25</v>
      </c>
      <c r="M46" s="105"/>
      <c r="N46" s="211"/>
      <c r="O46" s="105"/>
      <c r="P46" s="211"/>
      <c r="Q46" s="105"/>
      <c r="R46" s="211"/>
      <c r="S46" s="105"/>
      <c r="T46" s="211"/>
      <c r="U46" s="105"/>
      <c r="V46" s="211"/>
      <c r="W46" s="105"/>
      <c r="X46" s="211"/>
      <c r="Y46" s="108">
        <f t="shared" si="4"/>
        <v>7</v>
      </c>
      <c r="Z46" s="208">
        <f t="shared" si="5"/>
        <v>15</v>
      </c>
      <c r="AA46" s="108">
        <f t="shared" si="6"/>
        <v>18</v>
      </c>
      <c r="AB46" s="208">
        <f t="shared" si="7"/>
        <v>10</v>
      </c>
      <c r="AC46" s="108">
        <f t="shared" si="8"/>
        <v>25</v>
      </c>
      <c r="AD46" s="208">
        <f t="shared" si="9"/>
        <v>25</v>
      </c>
    </row>
    <row r="47" spans="1:30" ht="31.5" x14ac:dyDescent="0.3">
      <c r="A47" s="105">
        <f t="shared" si="3"/>
        <v>37</v>
      </c>
      <c r="B47" s="109" t="s">
        <v>430</v>
      </c>
      <c r="C47" s="119" t="s">
        <v>431</v>
      </c>
      <c r="D47" s="107" t="s">
        <v>352</v>
      </c>
      <c r="E47" s="107" t="s">
        <v>353</v>
      </c>
      <c r="F47" s="110" t="s">
        <v>432</v>
      </c>
      <c r="G47" s="105">
        <v>20</v>
      </c>
      <c r="H47" s="211">
        <v>20</v>
      </c>
      <c r="I47" s="105">
        <v>5</v>
      </c>
      <c r="J47" s="211">
        <v>5</v>
      </c>
      <c r="K47" s="105">
        <v>25</v>
      </c>
      <c r="L47" s="211">
        <f t="shared" si="1"/>
        <v>25</v>
      </c>
      <c r="M47" s="105"/>
      <c r="N47" s="211"/>
      <c r="O47" s="105"/>
      <c r="P47" s="211"/>
      <c r="Q47" s="105"/>
      <c r="R47" s="211"/>
      <c r="S47" s="105"/>
      <c r="T47" s="211"/>
      <c r="U47" s="105"/>
      <c r="V47" s="211"/>
      <c r="W47" s="105"/>
      <c r="X47" s="211"/>
      <c r="Y47" s="108">
        <f t="shared" si="4"/>
        <v>20</v>
      </c>
      <c r="Z47" s="208">
        <f t="shared" si="5"/>
        <v>20</v>
      </c>
      <c r="AA47" s="108">
        <f t="shared" si="6"/>
        <v>5</v>
      </c>
      <c r="AB47" s="208">
        <f t="shared" si="7"/>
        <v>5</v>
      </c>
      <c r="AC47" s="108">
        <f t="shared" si="8"/>
        <v>25</v>
      </c>
      <c r="AD47" s="208">
        <f t="shared" si="9"/>
        <v>25</v>
      </c>
    </row>
    <row r="48" spans="1:30" x14ac:dyDescent="0.3">
      <c r="A48" s="105">
        <f t="shared" si="3"/>
        <v>38</v>
      </c>
      <c r="B48" s="106" t="s">
        <v>433</v>
      </c>
      <c r="C48" s="117" t="s">
        <v>434</v>
      </c>
      <c r="D48" s="107" t="s">
        <v>352</v>
      </c>
      <c r="E48" s="107" t="s">
        <v>353</v>
      </c>
      <c r="F48" s="120" t="s">
        <v>435</v>
      </c>
      <c r="G48" s="105">
        <v>15</v>
      </c>
      <c r="H48" s="211">
        <v>20</v>
      </c>
      <c r="I48" s="105">
        <v>10</v>
      </c>
      <c r="J48" s="211">
        <v>5</v>
      </c>
      <c r="K48" s="105">
        <v>25</v>
      </c>
      <c r="L48" s="211">
        <f t="shared" si="1"/>
        <v>25</v>
      </c>
      <c r="M48" s="105"/>
      <c r="N48" s="211"/>
      <c r="O48" s="105"/>
      <c r="P48" s="211"/>
      <c r="Q48" s="105"/>
      <c r="R48" s="211"/>
      <c r="S48" s="105"/>
      <c r="T48" s="211"/>
      <c r="U48" s="105"/>
      <c r="V48" s="211"/>
      <c r="W48" s="105"/>
      <c r="X48" s="211"/>
      <c r="Y48" s="108">
        <f t="shared" si="4"/>
        <v>15</v>
      </c>
      <c r="Z48" s="208">
        <f t="shared" si="5"/>
        <v>20</v>
      </c>
      <c r="AA48" s="108">
        <f t="shared" si="6"/>
        <v>10</v>
      </c>
      <c r="AB48" s="208">
        <f t="shared" si="7"/>
        <v>5</v>
      </c>
      <c r="AC48" s="108">
        <f t="shared" si="8"/>
        <v>25</v>
      </c>
      <c r="AD48" s="208">
        <f t="shared" si="9"/>
        <v>25</v>
      </c>
    </row>
    <row r="49" spans="1:30" x14ac:dyDescent="0.3">
      <c r="A49" s="105">
        <f t="shared" si="3"/>
        <v>39</v>
      </c>
      <c r="B49" s="106" t="s">
        <v>436</v>
      </c>
      <c r="C49" s="117" t="s">
        <v>437</v>
      </c>
      <c r="D49" s="107" t="s">
        <v>352</v>
      </c>
      <c r="E49" s="107" t="s">
        <v>353</v>
      </c>
      <c r="F49" s="120" t="s">
        <v>438</v>
      </c>
      <c r="G49" s="105">
        <v>10</v>
      </c>
      <c r="H49" s="211">
        <v>20</v>
      </c>
      <c r="I49" s="105">
        <v>15</v>
      </c>
      <c r="J49" s="211">
        <v>5</v>
      </c>
      <c r="K49" s="105">
        <v>25</v>
      </c>
      <c r="L49" s="211">
        <f t="shared" si="1"/>
        <v>25</v>
      </c>
      <c r="M49" s="105"/>
      <c r="N49" s="105"/>
      <c r="O49" s="105"/>
      <c r="P49" s="211"/>
      <c r="Q49" s="105"/>
      <c r="R49" s="211"/>
      <c r="S49" s="105"/>
      <c r="T49" s="211"/>
      <c r="U49" s="105"/>
      <c r="V49" s="211"/>
      <c r="W49" s="105"/>
      <c r="X49" s="211"/>
      <c r="Y49" s="108">
        <f t="shared" si="4"/>
        <v>10</v>
      </c>
      <c r="Z49" s="208">
        <f t="shared" si="5"/>
        <v>20</v>
      </c>
      <c r="AA49" s="108">
        <f t="shared" si="6"/>
        <v>15</v>
      </c>
      <c r="AB49" s="208">
        <f t="shared" si="7"/>
        <v>5</v>
      </c>
      <c r="AC49" s="108">
        <f t="shared" si="8"/>
        <v>25</v>
      </c>
      <c r="AD49" s="208">
        <f t="shared" si="9"/>
        <v>25</v>
      </c>
    </row>
    <row r="50" spans="1:30" x14ac:dyDescent="0.3">
      <c r="A50" s="94"/>
      <c r="B50" s="94"/>
      <c r="C50" s="111"/>
      <c r="D50" s="111"/>
      <c r="E50" s="111"/>
      <c r="F50" s="112"/>
      <c r="G50" s="112"/>
      <c r="H50" s="214"/>
      <c r="I50" s="112"/>
      <c r="J50" s="214"/>
      <c r="K50" s="112"/>
      <c r="L50" s="214"/>
      <c r="M50" s="96"/>
      <c r="N50" s="96"/>
      <c r="O50" s="96"/>
      <c r="P50" s="217"/>
      <c r="Q50" s="96"/>
      <c r="R50" s="217"/>
      <c r="S50" s="96"/>
      <c r="T50" s="217"/>
      <c r="U50" s="113"/>
      <c r="V50" s="221"/>
      <c r="W50" s="113"/>
      <c r="X50" s="221"/>
      <c r="Y50" s="114"/>
      <c r="Z50" s="221"/>
      <c r="AA50" s="115"/>
      <c r="AB50" s="217"/>
      <c r="AC50" s="115"/>
      <c r="AD50" s="217"/>
    </row>
    <row r="51" spans="1:30" x14ac:dyDescent="0.3">
      <c r="A51" s="70" t="s">
        <v>289</v>
      </c>
      <c r="Q51" s="96"/>
      <c r="R51" s="217"/>
      <c r="S51" s="96"/>
      <c r="T51" s="217"/>
      <c r="U51" s="113"/>
      <c r="V51" s="221"/>
      <c r="W51" s="113"/>
      <c r="X51" s="221"/>
      <c r="Y51" s="114"/>
      <c r="Z51" s="221"/>
      <c r="AA51" s="115"/>
      <c r="AB51" s="217"/>
      <c r="AC51" s="115"/>
      <c r="AD51" s="217"/>
    </row>
    <row r="52" spans="1:30" x14ac:dyDescent="0.3">
      <c r="A52" s="94"/>
      <c r="B52" s="94"/>
      <c r="C52" s="111"/>
      <c r="D52" s="111"/>
      <c r="E52" s="111"/>
      <c r="F52" s="112"/>
      <c r="G52" s="112"/>
      <c r="H52" s="214"/>
      <c r="I52" s="112"/>
      <c r="J52" s="214"/>
      <c r="K52" s="112"/>
      <c r="L52" s="214"/>
      <c r="M52" s="96"/>
      <c r="N52" s="96"/>
      <c r="O52" s="96"/>
      <c r="P52" s="217"/>
      <c r="Q52" s="96"/>
      <c r="R52" s="217"/>
      <c r="S52" s="96"/>
      <c r="T52" s="217"/>
      <c r="U52" s="113"/>
      <c r="V52" s="221"/>
      <c r="W52" s="113"/>
      <c r="X52" s="221"/>
      <c r="Y52" s="114"/>
      <c r="Z52" s="221"/>
      <c r="AA52" s="115"/>
      <c r="AB52" s="217"/>
      <c r="AC52" s="115"/>
      <c r="AD52" s="217"/>
    </row>
    <row r="53" spans="1:30" ht="20.25" x14ac:dyDescent="0.3">
      <c r="A53" s="93" t="s">
        <v>466</v>
      </c>
      <c r="B53" s="94"/>
      <c r="C53" s="94"/>
      <c r="D53" s="94"/>
      <c r="E53" s="94"/>
      <c r="F53" s="95"/>
      <c r="G53" s="95"/>
      <c r="H53" s="212"/>
      <c r="I53" s="95"/>
      <c r="J53" s="212"/>
      <c r="K53" s="95"/>
      <c r="L53" s="212"/>
      <c r="M53" s="96"/>
      <c r="N53" s="96"/>
      <c r="O53" s="96"/>
      <c r="P53" s="217"/>
      <c r="Q53" s="96"/>
      <c r="R53" s="217"/>
      <c r="S53" s="96"/>
      <c r="T53" s="217"/>
      <c r="U53" s="115"/>
      <c r="V53" s="217"/>
      <c r="W53" s="115"/>
      <c r="X53" s="217"/>
      <c r="Y53" s="96"/>
      <c r="Z53" s="217"/>
      <c r="AA53" s="115"/>
      <c r="AB53" s="217"/>
      <c r="AC53" s="115"/>
      <c r="AD53" s="217"/>
    </row>
    <row r="54" spans="1:30" ht="20.25" x14ac:dyDescent="0.3">
      <c r="A54" s="93" t="s">
        <v>238</v>
      </c>
      <c r="B54" s="94"/>
      <c r="C54" s="94"/>
      <c r="D54" s="94"/>
      <c r="E54" s="94"/>
      <c r="F54" s="95"/>
      <c r="G54" s="95"/>
      <c r="H54" s="212"/>
      <c r="I54" s="95"/>
      <c r="J54" s="212"/>
      <c r="K54" s="95"/>
      <c r="L54" s="212"/>
      <c r="M54" s="96"/>
      <c r="N54" s="96"/>
      <c r="O54" s="96"/>
      <c r="P54" s="217"/>
      <c r="Q54" s="96"/>
      <c r="R54" s="217"/>
      <c r="S54" s="96"/>
      <c r="T54" s="217"/>
      <c r="U54" s="115"/>
      <c r="V54" s="217"/>
      <c r="W54" s="115"/>
      <c r="X54" s="217"/>
      <c r="Y54" s="96"/>
      <c r="Z54" s="217"/>
      <c r="AA54" s="115"/>
      <c r="AB54" s="217"/>
      <c r="AC54" s="115"/>
      <c r="AD54" s="217"/>
    </row>
  </sheetData>
  <autoFilter ref="A10:AC51"/>
  <mergeCells count="12">
    <mergeCell ref="Y7:AD7"/>
    <mergeCell ref="A4:S4"/>
    <mergeCell ref="A5:S5"/>
    <mergeCell ref="A7:A8"/>
    <mergeCell ref="B7:B8"/>
    <mergeCell ref="C7:C8"/>
    <mergeCell ref="F7:F8"/>
    <mergeCell ref="D7:D8"/>
    <mergeCell ref="E7:E8"/>
    <mergeCell ref="G7:L7"/>
    <mergeCell ref="M7:R7"/>
    <mergeCell ref="S7:X7"/>
  </mergeCells>
  <pageMargins left="0.25" right="0.25" top="0.75" bottom="0.75" header="0.3" footer="0.3"/>
  <pageSetup paperSize="9" scale="4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9"/>
  <sheetViews>
    <sheetView workbookViewId="0">
      <selection activeCell="F26" sqref="F26"/>
    </sheetView>
  </sheetViews>
  <sheetFormatPr defaultRowHeight="15" x14ac:dyDescent="0.25"/>
  <cols>
    <col min="3" max="3" width="59.5703125" customWidth="1"/>
  </cols>
  <sheetData>
    <row r="2" spans="2:4" x14ac:dyDescent="0.25">
      <c r="B2" s="136" t="s">
        <v>122</v>
      </c>
      <c r="C2" s="136" t="s">
        <v>124</v>
      </c>
      <c r="D2" s="136">
        <v>400</v>
      </c>
    </row>
    <row r="3" spans="2:4" x14ac:dyDescent="0.25">
      <c r="B3" s="136" t="s">
        <v>122</v>
      </c>
      <c r="C3" s="136" t="s">
        <v>124</v>
      </c>
      <c r="D3" s="136">
        <v>140</v>
      </c>
    </row>
    <row r="4" spans="2:4" x14ac:dyDescent="0.25">
      <c r="B4" s="136" t="s">
        <v>24</v>
      </c>
      <c r="C4" s="136" t="s">
        <v>26</v>
      </c>
      <c r="D4" s="136">
        <v>139</v>
      </c>
    </row>
    <row r="5" spans="2:4" x14ac:dyDescent="0.25">
      <c r="B5" s="136" t="s">
        <v>143</v>
      </c>
      <c r="C5" s="136" t="s">
        <v>145</v>
      </c>
      <c r="D5" s="136">
        <v>95</v>
      </c>
    </row>
    <row r="6" spans="2:4" x14ac:dyDescent="0.25">
      <c r="B6" s="136" t="s">
        <v>57</v>
      </c>
      <c r="C6" s="136" t="s">
        <v>58</v>
      </c>
      <c r="D6" s="136">
        <v>51</v>
      </c>
    </row>
    <row r="7" spans="2:4" x14ac:dyDescent="0.25">
      <c r="B7" s="136" t="s">
        <v>61</v>
      </c>
      <c r="C7" s="136" t="s">
        <v>63</v>
      </c>
      <c r="D7" s="136">
        <v>47</v>
      </c>
    </row>
    <row r="8" spans="2:4" x14ac:dyDescent="0.25">
      <c r="B8" s="136" t="s">
        <v>147</v>
      </c>
      <c r="C8" s="136" t="s">
        <v>149</v>
      </c>
      <c r="D8" s="136">
        <v>43</v>
      </c>
    </row>
    <row r="9" spans="2:4" x14ac:dyDescent="0.25">
      <c r="B9" s="136" t="s">
        <v>86</v>
      </c>
      <c r="C9" s="136" t="s">
        <v>4</v>
      </c>
      <c r="D9" s="136">
        <v>42</v>
      </c>
    </row>
    <row r="10" spans="2:4" x14ac:dyDescent="0.25">
      <c r="B10" s="136" t="s">
        <v>90</v>
      </c>
      <c r="C10" s="136" t="s">
        <v>92</v>
      </c>
      <c r="D10" s="136">
        <v>30</v>
      </c>
    </row>
    <row r="11" spans="2:4" x14ac:dyDescent="0.25">
      <c r="B11" s="136" t="s">
        <v>78</v>
      </c>
      <c r="C11" s="136" t="s">
        <v>80</v>
      </c>
      <c r="D11" s="136">
        <v>25</v>
      </c>
    </row>
    <row r="12" spans="2:4" x14ac:dyDescent="0.25">
      <c r="B12" s="136" t="s">
        <v>99</v>
      </c>
      <c r="C12" s="136" t="s">
        <v>101</v>
      </c>
      <c r="D12" s="136">
        <v>25</v>
      </c>
    </row>
    <row r="13" spans="2:4" x14ac:dyDescent="0.25">
      <c r="B13" s="136" t="s">
        <v>39</v>
      </c>
      <c r="C13" s="136" t="s">
        <v>41</v>
      </c>
      <c r="D13" s="136">
        <v>25</v>
      </c>
    </row>
    <row r="14" spans="2:4" x14ac:dyDescent="0.25">
      <c r="B14" s="136" t="s">
        <v>57</v>
      </c>
      <c r="C14" s="136" t="s">
        <v>60</v>
      </c>
      <c r="D14" s="136">
        <v>25</v>
      </c>
    </row>
    <row r="15" spans="2:4" x14ac:dyDescent="0.25">
      <c r="B15" s="136" t="s">
        <v>153</v>
      </c>
      <c r="C15" s="136" t="s">
        <v>155</v>
      </c>
      <c r="D15" s="136">
        <v>25</v>
      </c>
    </row>
    <row r="16" spans="2:4" x14ac:dyDescent="0.25">
      <c r="B16" s="136" t="s">
        <v>140</v>
      </c>
      <c r="C16" s="136" t="s">
        <v>241</v>
      </c>
      <c r="D16" s="136">
        <v>23</v>
      </c>
    </row>
    <row r="17" spans="2:4" x14ac:dyDescent="0.25">
      <c r="B17" s="136" t="s">
        <v>257</v>
      </c>
      <c r="C17" s="136" t="s">
        <v>258</v>
      </c>
      <c r="D17" s="136">
        <v>22</v>
      </c>
    </row>
    <row r="18" spans="2:4" x14ac:dyDescent="0.25">
      <c r="B18" s="136" t="s">
        <v>95</v>
      </c>
      <c r="C18" s="136" t="s">
        <v>97</v>
      </c>
      <c r="D18" s="136">
        <v>22</v>
      </c>
    </row>
    <row r="19" spans="2:4" x14ac:dyDescent="0.25">
      <c r="B19" s="136" t="s">
        <v>49</v>
      </c>
      <c r="C19" s="136" t="s">
        <v>51</v>
      </c>
      <c r="D19" s="136">
        <v>22</v>
      </c>
    </row>
    <row r="20" spans="2:4" x14ac:dyDescent="0.25">
      <c r="B20" s="136" t="s">
        <v>102</v>
      </c>
      <c r="C20" s="136" t="s">
        <v>104</v>
      </c>
      <c r="D20" s="136">
        <v>21</v>
      </c>
    </row>
    <row r="21" spans="2:4" x14ac:dyDescent="0.25">
      <c r="B21" s="136" t="s">
        <v>105</v>
      </c>
      <c r="C21" s="136" t="s">
        <v>107</v>
      </c>
      <c r="D21" s="136">
        <v>21</v>
      </c>
    </row>
    <row r="22" spans="2:4" x14ac:dyDescent="0.25">
      <c r="B22" s="136" t="s">
        <v>108</v>
      </c>
      <c r="C22" s="136" t="s">
        <v>110</v>
      </c>
      <c r="D22" s="136">
        <v>21</v>
      </c>
    </row>
    <row r="23" spans="2:4" x14ac:dyDescent="0.25">
      <c r="B23" s="136" t="s">
        <v>64</v>
      </c>
      <c r="C23" s="136" t="s">
        <v>5</v>
      </c>
      <c r="D23" s="136">
        <v>21</v>
      </c>
    </row>
    <row r="24" spans="2:4" x14ac:dyDescent="0.25">
      <c r="B24" s="136" t="s">
        <v>82</v>
      </c>
      <c r="C24" s="136" t="s">
        <v>84</v>
      </c>
      <c r="D24" s="136">
        <v>19</v>
      </c>
    </row>
    <row r="25" spans="2:4" x14ac:dyDescent="0.25">
      <c r="B25" s="136" t="s">
        <v>28</v>
      </c>
      <c r="C25" s="136" t="s">
        <v>30</v>
      </c>
      <c r="D25" s="136">
        <v>19</v>
      </c>
    </row>
    <row r="26" spans="2:4" x14ac:dyDescent="0.25">
      <c r="B26" s="136" t="s">
        <v>128</v>
      </c>
      <c r="C26" s="136" t="s">
        <v>130</v>
      </c>
      <c r="D26" s="136">
        <v>19</v>
      </c>
    </row>
    <row r="27" spans="2:4" x14ac:dyDescent="0.25">
      <c r="B27" s="136" t="s">
        <v>151</v>
      </c>
      <c r="C27" s="136" t="s">
        <v>239</v>
      </c>
      <c r="D27" s="136">
        <v>19</v>
      </c>
    </row>
    <row r="28" spans="2:4" x14ac:dyDescent="0.25">
      <c r="B28" s="136" t="s">
        <v>132</v>
      </c>
      <c r="C28" s="136" t="s">
        <v>134</v>
      </c>
      <c r="D28" s="136">
        <v>18</v>
      </c>
    </row>
    <row r="29" spans="2:4" x14ac:dyDescent="0.25">
      <c r="B29" s="136" t="s">
        <v>31</v>
      </c>
      <c r="C29" s="136" t="s">
        <v>33</v>
      </c>
      <c r="D29" s="136">
        <v>18</v>
      </c>
    </row>
    <row r="30" spans="2:4" x14ac:dyDescent="0.25">
      <c r="B30" s="136" t="s">
        <v>43</v>
      </c>
      <c r="C30" s="136" t="s">
        <v>3</v>
      </c>
      <c r="D30" s="136">
        <v>17</v>
      </c>
    </row>
    <row r="31" spans="2:4" x14ac:dyDescent="0.25">
      <c r="B31" s="136" t="s">
        <v>46</v>
      </c>
      <c r="C31" s="136" t="s">
        <v>48</v>
      </c>
      <c r="D31" s="136">
        <v>17</v>
      </c>
    </row>
    <row r="32" spans="2:4" x14ac:dyDescent="0.25">
      <c r="B32" s="136" t="s">
        <v>34</v>
      </c>
      <c r="C32" s="136" t="s">
        <v>36</v>
      </c>
      <c r="D32" s="136">
        <v>16</v>
      </c>
    </row>
    <row r="33" spans="2:4" x14ac:dyDescent="0.25">
      <c r="B33" s="136" t="s">
        <v>53</v>
      </c>
      <c r="C33" s="136" t="s">
        <v>55</v>
      </c>
      <c r="D33" s="136">
        <v>16</v>
      </c>
    </row>
    <row r="34" spans="2:4" x14ac:dyDescent="0.25">
      <c r="B34" s="136" t="s">
        <v>46</v>
      </c>
      <c r="C34" s="136" t="s">
        <v>48</v>
      </c>
      <c r="D34" s="136">
        <v>16</v>
      </c>
    </row>
    <row r="35" spans="2:4" x14ac:dyDescent="0.25">
      <c r="B35" s="136" t="s">
        <v>93</v>
      </c>
      <c r="C35" s="136" t="s">
        <v>137</v>
      </c>
      <c r="D35" s="136">
        <v>15</v>
      </c>
    </row>
    <row r="36" spans="2:4" x14ac:dyDescent="0.25">
      <c r="B36" s="136" t="s">
        <v>113</v>
      </c>
      <c r="C36" s="136" t="s">
        <v>2</v>
      </c>
      <c r="D36" s="136">
        <v>8</v>
      </c>
    </row>
    <row r="37" spans="2:4" x14ac:dyDescent="0.25">
      <c r="B37" s="136" t="s">
        <v>113</v>
      </c>
      <c r="C37" s="136" t="s">
        <v>2</v>
      </c>
      <c r="D37" s="136">
        <v>8</v>
      </c>
    </row>
    <row r="38" spans="2:4" x14ac:dyDescent="0.25">
      <c r="B38" s="136" t="s">
        <v>117</v>
      </c>
      <c r="C38" s="136" t="s">
        <v>119</v>
      </c>
      <c r="D38" s="136">
        <v>8</v>
      </c>
    </row>
    <row r="39" spans="2:4" x14ac:dyDescent="0.25">
      <c r="B39" s="136" t="s">
        <v>117</v>
      </c>
      <c r="C39" s="136" t="s">
        <v>119</v>
      </c>
      <c r="D39" s="136">
        <v>8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4"/>
  <sheetViews>
    <sheetView workbookViewId="0">
      <selection sqref="A1:XFD1"/>
    </sheetView>
  </sheetViews>
  <sheetFormatPr defaultRowHeight="15" x14ac:dyDescent="0.25"/>
  <sheetData>
    <row r="1" spans="1:1" s="246" customFormat="1" x14ac:dyDescent="0.25"/>
    <row r="2" spans="1:1" ht="15.75" x14ac:dyDescent="0.25">
      <c r="A2" s="248" t="s">
        <v>78</v>
      </c>
    </row>
    <row r="3" spans="1:1" ht="15.75" x14ac:dyDescent="0.25">
      <c r="A3" s="248" t="s">
        <v>82</v>
      </c>
    </row>
    <row r="4" spans="1:1" ht="15.75" x14ac:dyDescent="0.25">
      <c r="A4" s="248" t="s">
        <v>86</v>
      </c>
    </row>
    <row r="5" spans="1:1" ht="15.75" x14ac:dyDescent="0.25">
      <c r="A5" s="248" t="s">
        <v>257</v>
      </c>
    </row>
    <row r="6" spans="1:1" ht="15.75" x14ac:dyDescent="0.25">
      <c r="A6" s="248" t="s">
        <v>90</v>
      </c>
    </row>
    <row r="7" spans="1:1" ht="15.75" x14ac:dyDescent="0.25">
      <c r="A7" s="248" t="s">
        <v>93</v>
      </c>
    </row>
    <row r="8" spans="1:1" ht="15.75" x14ac:dyDescent="0.25">
      <c r="A8" s="248" t="s">
        <v>95</v>
      </c>
    </row>
    <row r="9" spans="1:1" ht="15.75" x14ac:dyDescent="0.25">
      <c r="A9" s="248" t="s">
        <v>99</v>
      </c>
    </row>
    <row r="10" spans="1:1" ht="15.75" x14ac:dyDescent="0.25">
      <c r="A10" s="248" t="s">
        <v>102</v>
      </c>
    </row>
    <row r="11" spans="1:1" ht="15.75" x14ac:dyDescent="0.25">
      <c r="A11" s="248" t="s">
        <v>105</v>
      </c>
    </row>
    <row r="12" spans="1:1" ht="15.75" x14ac:dyDescent="0.25">
      <c r="A12" s="248" t="s">
        <v>108</v>
      </c>
    </row>
    <row r="13" spans="1:1" ht="15.75" x14ac:dyDescent="0.25">
      <c r="A13" s="248" t="s">
        <v>525</v>
      </c>
    </row>
    <row r="14" spans="1:1" ht="15.75" x14ac:dyDescent="0.25">
      <c r="A14" s="248" t="s">
        <v>469</v>
      </c>
    </row>
    <row r="15" spans="1:1" ht="15.75" x14ac:dyDescent="0.25">
      <c r="A15" s="248" t="s">
        <v>151</v>
      </c>
    </row>
    <row r="16" spans="1:1" ht="15.75" x14ac:dyDescent="0.25">
      <c r="A16" s="248" t="s">
        <v>28</v>
      </c>
    </row>
    <row r="17" spans="1:1" ht="15.75" x14ac:dyDescent="0.25">
      <c r="A17" s="248" t="s">
        <v>31</v>
      </c>
    </row>
    <row r="18" spans="1:1" ht="15.75" x14ac:dyDescent="0.25">
      <c r="A18" s="248" t="s">
        <v>31</v>
      </c>
    </row>
    <row r="19" spans="1:1" ht="15.75" x14ac:dyDescent="0.25">
      <c r="A19" s="248" t="s">
        <v>34</v>
      </c>
    </row>
    <row r="20" spans="1:1" ht="15.75" x14ac:dyDescent="0.25">
      <c r="A20" s="231" t="s">
        <v>39</v>
      </c>
    </row>
    <row r="21" spans="1:1" ht="15.75" x14ac:dyDescent="0.25">
      <c r="A21" s="231" t="s">
        <v>43</v>
      </c>
    </row>
    <row r="22" spans="1:1" ht="15.75" x14ac:dyDescent="0.25">
      <c r="A22" s="231" t="s">
        <v>46</v>
      </c>
    </row>
    <row r="23" spans="1:1" ht="15.75" x14ac:dyDescent="0.25">
      <c r="A23" s="231" t="s">
        <v>153</v>
      </c>
    </row>
    <row r="24" spans="1:1" ht="15.75" x14ac:dyDescent="0.25">
      <c r="A24" s="231" t="s">
        <v>49</v>
      </c>
    </row>
    <row r="25" spans="1:1" ht="15.75" x14ac:dyDescent="0.25">
      <c r="A25" s="231" t="s">
        <v>24</v>
      </c>
    </row>
    <row r="26" spans="1:1" ht="15.75" x14ac:dyDescent="0.25">
      <c r="A26" s="231" t="s">
        <v>57</v>
      </c>
    </row>
    <row r="27" spans="1:1" ht="15.75" x14ac:dyDescent="0.25">
      <c r="A27" s="231" t="s">
        <v>61</v>
      </c>
    </row>
    <row r="28" spans="1:1" ht="15.75" x14ac:dyDescent="0.25">
      <c r="A28" s="231" t="s">
        <v>64</v>
      </c>
    </row>
    <row r="29" spans="1:1" ht="15.75" x14ac:dyDescent="0.25">
      <c r="A29" s="232" t="s">
        <v>269</v>
      </c>
    </row>
    <row r="30" spans="1:1" ht="15.75" x14ac:dyDescent="0.25">
      <c r="A30" s="248" t="s">
        <v>275</v>
      </c>
    </row>
    <row r="31" spans="1:1" ht="15.75" x14ac:dyDescent="0.25">
      <c r="A31" s="248" t="s">
        <v>122</v>
      </c>
    </row>
    <row r="32" spans="1:1" ht="15.75" x14ac:dyDescent="0.25">
      <c r="A32" s="248" t="s">
        <v>140</v>
      </c>
    </row>
    <row r="33" spans="1:1" ht="15.75" x14ac:dyDescent="0.25">
      <c r="A33" s="248" t="s">
        <v>143</v>
      </c>
    </row>
    <row r="34" spans="1:1" ht="15.75" x14ac:dyDescent="0.25">
      <c r="A34" s="248" t="s">
        <v>147</v>
      </c>
    </row>
    <row r="35" spans="1:1" ht="15.75" x14ac:dyDescent="0.25">
      <c r="A35" s="231" t="s">
        <v>53</v>
      </c>
    </row>
    <row r="36" spans="1:1" ht="15.75" x14ac:dyDescent="0.25">
      <c r="A36" s="248" t="s">
        <v>277</v>
      </c>
    </row>
    <row r="37" spans="1:1" ht="15.75" x14ac:dyDescent="0.25">
      <c r="A37" s="248" t="s">
        <v>281</v>
      </c>
    </row>
    <row r="38" spans="1:1" ht="15.75" x14ac:dyDescent="0.25">
      <c r="A38" s="248" t="s">
        <v>69</v>
      </c>
    </row>
    <row r="39" spans="1:1" ht="15.75" x14ac:dyDescent="0.25">
      <c r="A39" s="248" t="s">
        <v>75</v>
      </c>
    </row>
    <row r="40" spans="1:1" ht="15.75" x14ac:dyDescent="0.25">
      <c r="A40" s="248" t="s">
        <v>75</v>
      </c>
    </row>
    <row r="41" spans="1:1" ht="15.75" x14ac:dyDescent="0.25">
      <c r="A41" s="248" t="s">
        <v>72</v>
      </c>
    </row>
    <row r="42" spans="1:1" ht="15.75" x14ac:dyDescent="0.25">
      <c r="A42" s="248" t="s">
        <v>459</v>
      </c>
    </row>
    <row r="43" spans="1:1" ht="15.75" x14ac:dyDescent="0.25">
      <c r="A43" s="248" t="s">
        <v>113</v>
      </c>
    </row>
    <row r="44" spans="1:1" ht="15.75" x14ac:dyDescent="0.25">
      <c r="A44" s="248" t="s">
        <v>113</v>
      </c>
    </row>
    <row r="45" spans="1:1" ht="15.75" x14ac:dyDescent="0.25">
      <c r="A45" s="248" t="s">
        <v>117</v>
      </c>
    </row>
    <row r="46" spans="1:1" ht="15.75" x14ac:dyDescent="0.25">
      <c r="A46" s="248" t="s">
        <v>117</v>
      </c>
    </row>
    <row r="47" spans="1:1" ht="15.75" x14ac:dyDescent="0.25">
      <c r="A47" s="248" t="s">
        <v>458</v>
      </c>
    </row>
    <row r="48" spans="1:1" ht="15.75" x14ac:dyDescent="0.25">
      <c r="A48" s="248" t="s">
        <v>122</v>
      </c>
    </row>
    <row r="49" spans="1:1" ht="15.75" x14ac:dyDescent="0.25">
      <c r="A49" s="248" t="s">
        <v>128</v>
      </c>
    </row>
    <row r="50" spans="1:1" ht="15.75" x14ac:dyDescent="0.25">
      <c r="A50" s="248" t="s">
        <v>132</v>
      </c>
    </row>
    <row r="51" spans="1:1" ht="15.75" x14ac:dyDescent="0.25">
      <c r="A51" s="231" t="s">
        <v>46</v>
      </c>
    </row>
    <row r="52" spans="1:1" ht="15.75" x14ac:dyDescent="0.25">
      <c r="A52" s="248" t="s">
        <v>82</v>
      </c>
    </row>
    <row r="53" spans="1:1" ht="15.75" x14ac:dyDescent="0.25">
      <c r="A53" s="231" t="s">
        <v>49</v>
      </c>
    </row>
    <row r="54" spans="1:1" ht="15.75" x14ac:dyDescent="0.25">
      <c r="A54" s="248" t="s">
        <v>31</v>
      </c>
    </row>
    <row r="55" spans="1:1" ht="15.75" x14ac:dyDescent="0.25">
      <c r="A55" s="231" t="s">
        <v>24</v>
      </c>
    </row>
    <row r="56" spans="1:1" x14ac:dyDescent="0.25">
      <c r="A56" s="240" t="s">
        <v>208</v>
      </c>
    </row>
    <row r="57" spans="1:1" x14ac:dyDescent="0.25">
      <c r="A57" s="240" t="s">
        <v>255</v>
      </c>
    </row>
    <row r="58" spans="1:1" x14ac:dyDescent="0.25">
      <c r="A58" s="240" t="s">
        <v>206</v>
      </c>
    </row>
    <row r="59" spans="1:1" x14ac:dyDescent="0.25">
      <c r="A59" s="240" t="s">
        <v>193</v>
      </c>
    </row>
    <row r="60" spans="1:1" x14ac:dyDescent="0.25">
      <c r="A60" s="240" t="s">
        <v>477</v>
      </c>
    </row>
    <row r="61" spans="1:1" x14ac:dyDescent="0.25">
      <c r="A61" s="240" t="s">
        <v>237</v>
      </c>
    </row>
    <row r="62" spans="1:1" x14ac:dyDescent="0.25">
      <c r="A62" s="234" t="s">
        <v>162</v>
      </c>
    </row>
    <row r="63" spans="1:1" x14ac:dyDescent="0.25">
      <c r="A63" s="234" t="s">
        <v>162</v>
      </c>
    </row>
    <row r="64" spans="1:1" x14ac:dyDescent="0.25">
      <c r="A64" s="234" t="s">
        <v>162</v>
      </c>
    </row>
    <row r="65" spans="1:1" x14ac:dyDescent="0.25">
      <c r="A65" s="240" t="s">
        <v>233</v>
      </c>
    </row>
    <row r="66" spans="1:1" x14ac:dyDescent="0.25">
      <c r="A66" s="240" t="s">
        <v>233</v>
      </c>
    </row>
    <row r="67" spans="1:1" x14ac:dyDescent="0.25">
      <c r="A67" s="234" t="s">
        <v>166</v>
      </c>
    </row>
    <row r="68" spans="1:1" x14ac:dyDescent="0.25">
      <c r="A68" s="234" t="s">
        <v>169</v>
      </c>
    </row>
    <row r="69" spans="1:1" x14ac:dyDescent="0.25">
      <c r="A69" s="234" t="s">
        <v>169</v>
      </c>
    </row>
    <row r="70" spans="1:1" x14ac:dyDescent="0.25">
      <c r="A70" s="234" t="s">
        <v>282</v>
      </c>
    </row>
    <row r="71" spans="1:1" x14ac:dyDescent="0.25">
      <c r="A71" s="240" t="s">
        <v>171</v>
      </c>
    </row>
    <row r="72" spans="1:1" x14ac:dyDescent="0.25">
      <c r="A72" s="235" t="s">
        <v>173</v>
      </c>
    </row>
    <row r="73" spans="1:1" x14ac:dyDescent="0.25">
      <c r="A73" s="240" t="s">
        <v>173</v>
      </c>
    </row>
    <row r="74" spans="1:1" x14ac:dyDescent="0.25">
      <c r="A74" s="240" t="s">
        <v>235</v>
      </c>
    </row>
    <row r="75" spans="1:1" x14ac:dyDescent="0.25">
      <c r="A75" s="240" t="s">
        <v>162</v>
      </c>
    </row>
    <row r="76" spans="1:1" x14ac:dyDescent="0.25">
      <c r="A76" s="240" t="s">
        <v>162</v>
      </c>
    </row>
    <row r="77" spans="1:1" x14ac:dyDescent="0.25">
      <c r="A77" s="240" t="s">
        <v>162</v>
      </c>
    </row>
    <row r="78" spans="1:1" x14ac:dyDescent="0.25">
      <c r="A78" s="240" t="s">
        <v>162</v>
      </c>
    </row>
    <row r="79" spans="1:1" x14ac:dyDescent="0.25">
      <c r="A79" s="240" t="s">
        <v>162</v>
      </c>
    </row>
    <row r="80" spans="1:1" x14ac:dyDescent="0.25">
      <c r="A80" s="240" t="s">
        <v>162</v>
      </c>
    </row>
    <row r="81" spans="1:1" x14ac:dyDescent="0.25">
      <c r="A81" s="240" t="s">
        <v>162</v>
      </c>
    </row>
    <row r="82" spans="1:1" x14ac:dyDescent="0.25">
      <c r="A82" s="240" t="s">
        <v>162</v>
      </c>
    </row>
    <row r="83" spans="1:1" x14ac:dyDescent="0.25">
      <c r="A83" s="240" t="s">
        <v>162</v>
      </c>
    </row>
    <row r="84" spans="1:1" x14ac:dyDescent="0.25">
      <c r="A84" s="240" t="s">
        <v>162</v>
      </c>
    </row>
    <row r="85" spans="1:1" x14ac:dyDescent="0.25">
      <c r="A85" s="240" t="s">
        <v>186</v>
      </c>
    </row>
    <row r="86" spans="1:1" x14ac:dyDescent="0.25">
      <c r="A86" s="240" t="s">
        <v>188</v>
      </c>
    </row>
    <row r="87" spans="1:1" x14ac:dyDescent="0.25">
      <c r="A87" s="240" t="s">
        <v>188</v>
      </c>
    </row>
    <row r="88" spans="1:1" x14ac:dyDescent="0.25">
      <c r="A88" s="240" t="s">
        <v>188</v>
      </c>
    </row>
    <row r="89" spans="1:1" x14ac:dyDescent="0.25">
      <c r="A89" s="240" t="s">
        <v>188</v>
      </c>
    </row>
    <row r="90" spans="1:1" x14ac:dyDescent="0.25">
      <c r="A90" s="240" t="s">
        <v>224</v>
      </c>
    </row>
    <row r="91" spans="1:1" x14ac:dyDescent="0.25">
      <c r="A91" s="240" t="s">
        <v>224</v>
      </c>
    </row>
    <row r="92" spans="1:1" x14ac:dyDescent="0.25">
      <c r="A92" s="240" t="s">
        <v>208</v>
      </c>
    </row>
    <row r="93" spans="1:1" x14ac:dyDescent="0.25">
      <c r="A93" s="240" t="s">
        <v>193</v>
      </c>
    </row>
    <row r="94" spans="1:1" x14ac:dyDescent="0.25">
      <c r="A94" s="242" t="s">
        <v>226</v>
      </c>
    </row>
    <row r="95" spans="1:1" x14ac:dyDescent="0.25">
      <c r="A95" s="242" t="s">
        <v>226</v>
      </c>
    </row>
    <row r="96" spans="1:1" x14ac:dyDescent="0.25">
      <c r="A96" s="240" t="s">
        <v>162</v>
      </c>
    </row>
    <row r="97" spans="1:1" x14ac:dyDescent="0.25">
      <c r="A97" s="240" t="s">
        <v>162</v>
      </c>
    </row>
    <row r="98" spans="1:1" x14ac:dyDescent="0.25">
      <c r="A98" s="240" t="s">
        <v>162</v>
      </c>
    </row>
    <row r="99" spans="1:1" x14ac:dyDescent="0.25">
      <c r="A99" s="240" t="s">
        <v>162</v>
      </c>
    </row>
    <row r="100" spans="1:1" x14ac:dyDescent="0.25">
      <c r="A100" s="240" t="s">
        <v>184</v>
      </c>
    </row>
    <row r="101" spans="1:1" x14ac:dyDescent="0.25">
      <c r="A101" s="240" t="s">
        <v>184</v>
      </c>
    </row>
    <row r="102" spans="1:1" x14ac:dyDescent="0.25">
      <c r="A102" s="240" t="s">
        <v>284</v>
      </c>
    </row>
    <row r="103" spans="1:1" x14ac:dyDescent="0.25">
      <c r="A103" s="240" t="s">
        <v>284</v>
      </c>
    </row>
    <row r="104" spans="1:1" x14ac:dyDescent="0.25">
      <c r="A104" s="240" t="s">
        <v>195</v>
      </c>
    </row>
    <row r="105" spans="1:1" x14ac:dyDescent="0.25">
      <c r="A105" s="240" t="s">
        <v>195</v>
      </c>
    </row>
    <row r="106" spans="1:1" x14ac:dyDescent="0.25">
      <c r="A106" s="240" t="s">
        <v>190</v>
      </c>
    </row>
    <row r="107" spans="1:1" x14ac:dyDescent="0.25">
      <c r="A107" s="240" t="s">
        <v>197</v>
      </c>
    </row>
    <row r="108" spans="1:1" x14ac:dyDescent="0.25">
      <c r="A108" s="240" t="s">
        <v>201</v>
      </c>
    </row>
    <row r="109" spans="1:1" x14ac:dyDescent="0.25">
      <c r="A109" s="242" t="s">
        <v>204</v>
      </c>
    </row>
    <row r="110" spans="1:1" x14ac:dyDescent="0.25">
      <c r="A110" s="240" t="s">
        <v>199</v>
      </c>
    </row>
    <row r="111" spans="1:1" x14ac:dyDescent="0.25">
      <c r="A111" s="240" t="s">
        <v>188</v>
      </c>
    </row>
    <row r="112" spans="1:1" x14ac:dyDescent="0.25">
      <c r="A112" s="235" t="s">
        <v>188</v>
      </c>
    </row>
    <row r="113" spans="1:1" x14ac:dyDescent="0.25">
      <c r="A113" s="240" t="s">
        <v>188</v>
      </c>
    </row>
    <row r="114" spans="1:1" x14ac:dyDescent="0.25">
      <c r="A114" s="240" t="s">
        <v>188</v>
      </c>
    </row>
    <row r="115" spans="1:1" x14ac:dyDescent="0.25">
      <c r="A115" s="240" t="s">
        <v>188</v>
      </c>
    </row>
    <row r="116" spans="1:1" x14ac:dyDescent="0.25">
      <c r="A116" s="240" t="s">
        <v>188</v>
      </c>
    </row>
    <row r="117" spans="1:1" x14ac:dyDescent="0.25">
      <c r="A117" s="240" t="s">
        <v>188</v>
      </c>
    </row>
    <row r="118" spans="1:1" x14ac:dyDescent="0.25">
      <c r="A118" s="255" t="s">
        <v>188</v>
      </c>
    </row>
    <row r="119" spans="1:1" x14ac:dyDescent="0.25">
      <c r="A119" s="255" t="s">
        <v>188</v>
      </c>
    </row>
    <row r="120" spans="1:1" x14ac:dyDescent="0.25">
      <c r="A120" s="240" t="s">
        <v>173</v>
      </c>
    </row>
    <row r="121" spans="1:1" x14ac:dyDescent="0.25">
      <c r="A121" s="255" t="s">
        <v>188</v>
      </c>
    </row>
    <row r="122" spans="1:1" x14ac:dyDescent="0.25">
      <c r="A122" s="240" t="s">
        <v>195</v>
      </c>
    </row>
    <row r="123" spans="1:1" x14ac:dyDescent="0.25">
      <c r="A123" s="240" t="s">
        <v>166</v>
      </c>
    </row>
    <row r="124" spans="1:1" x14ac:dyDescent="0.25">
      <c r="A124" s="240" t="s">
        <v>162</v>
      </c>
    </row>
    <row r="125" spans="1:1" x14ac:dyDescent="0.25">
      <c r="A125" s="242" t="s">
        <v>226</v>
      </c>
    </row>
    <row r="126" spans="1:1" x14ac:dyDescent="0.25">
      <c r="A126" s="240" t="s">
        <v>197</v>
      </c>
    </row>
    <row r="127" spans="1:1" x14ac:dyDescent="0.25">
      <c r="A127" s="240" t="s">
        <v>201</v>
      </c>
    </row>
    <row r="128" spans="1:1" ht="18" x14ac:dyDescent="0.25">
      <c r="A128" s="259" t="s">
        <v>82</v>
      </c>
    </row>
    <row r="129" spans="1:1" ht="18" x14ac:dyDescent="0.25">
      <c r="A129" s="259" t="s">
        <v>86</v>
      </c>
    </row>
    <row r="130" spans="1:1" ht="18" x14ac:dyDescent="0.25">
      <c r="A130" s="259" t="s">
        <v>90</v>
      </c>
    </row>
    <row r="131" spans="1:1" ht="18" x14ac:dyDescent="0.25">
      <c r="A131" s="259" t="s">
        <v>95</v>
      </c>
    </row>
    <row r="132" spans="1:1" ht="18" x14ac:dyDescent="0.25">
      <c r="A132" s="259" t="s">
        <v>31</v>
      </c>
    </row>
    <row r="133" spans="1:1" ht="18" x14ac:dyDescent="0.25">
      <c r="A133" s="259" t="s">
        <v>28</v>
      </c>
    </row>
    <row r="134" spans="1:1" ht="18" x14ac:dyDescent="0.25">
      <c r="A134" s="259" t="s">
        <v>151</v>
      </c>
    </row>
    <row r="135" spans="1:1" ht="18" x14ac:dyDescent="0.25">
      <c r="A135" s="259" t="s">
        <v>43</v>
      </c>
    </row>
    <row r="136" spans="1:1" ht="18" x14ac:dyDescent="0.25">
      <c r="A136" s="259" t="s">
        <v>49</v>
      </c>
    </row>
    <row r="137" spans="1:1" ht="18" x14ac:dyDescent="0.25">
      <c r="A137" s="259" t="s">
        <v>57</v>
      </c>
    </row>
    <row r="138" spans="1:1" ht="18" x14ac:dyDescent="0.25">
      <c r="A138" s="259" t="s">
        <v>64</v>
      </c>
    </row>
    <row r="139" spans="1:1" ht="18" x14ac:dyDescent="0.25">
      <c r="A139" s="259" t="s">
        <v>69</v>
      </c>
    </row>
    <row r="140" spans="1:1" ht="18" x14ac:dyDescent="0.25">
      <c r="A140" s="259" t="s">
        <v>72</v>
      </c>
    </row>
    <row r="141" spans="1:1" ht="18" x14ac:dyDescent="0.25">
      <c r="A141" s="259" t="s">
        <v>73</v>
      </c>
    </row>
    <row r="142" spans="1:1" ht="18" x14ac:dyDescent="0.25">
      <c r="A142" s="260" t="s">
        <v>150</v>
      </c>
    </row>
    <row r="143" spans="1:1" ht="18" x14ac:dyDescent="0.25">
      <c r="A143" s="258" t="s">
        <v>140</v>
      </c>
    </row>
    <row r="144" spans="1:1" ht="18" x14ac:dyDescent="0.25">
      <c r="A144" s="259" t="s">
        <v>143</v>
      </c>
    </row>
    <row r="145" spans="1:1" ht="18" x14ac:dyDescent="0.25">
      <c r="A145" s="258" t="s">
        <v>147</v>
      </c>
    </row>
    <row r="146" spans="1:1" ht="18" x14ac:dyDescent="0.25">
      <c r="A146" s="261" t="s">
        <v>122</v>
      </c>
    </row>
    <row r="147" spans="1:1" ht="18" x14ac:dyDescent="0.25">
      <c r="A147" s="259" t="s">
        <v>82</v>
      </c>
    </row>
    <row r="148" spans="1:1" ht="18" x14ac:dyDescent="0.25">
      <c r="A148" s="259" t="s">
        <v>90</v>
      </c>
    </row>
    <row r="149" spans="1:1" ht="18" x14ac:dyDescent="0.25">
      <c r="A149" s="259" t="s">
        <v>31</v>
      </c>
    </row>
    <row r="150" spans="1:1" ht="18" x14ac:dyDescent="0.25">
      <c r="A150" s="259" t="s">
        <v>49</v>
      </c>
    </row>
    <row r="151" spans="1:1" ht="18" x14ac:dyDescent="0.25">
      <c r="A151" s="259" t="s">
        <v>64</v>
      </c>
    </row>
    <row r="152" spans="1:1" ht="18" x14ac:dyDescent="0.25">
      <c r="A152" s="259" t="s">
        <v>82</v>
      </c>
    </row>
    <row r="153" spans="1:1" ht="18" x14ac:dyDescent="0.25">
      <c r="A153" s="259" t="s">
        <v>86</v>
      </c>
    </row>
    <row r="154" spans="1:1" ht="18" x14ac:dyDescent="0.25">
      <c r="A154" s="259" t="s">
        <v>49</v>
      </c>
    </row>
    <row r="155" spans="1:1" ht="18" x14ac:dyDescent="0.25">
      <c r="A155" s="259" t="s">
        <v>90</v>
      </c>
    </row>
    <row r="156" spans="1:1" ht="18" x14ac:dyDescent="0.25">
      <c r="A156" s="259" t="s">
        <v>143</v>
      </c>
    </row>
    <row r="157" spans="1:1" ht="18" x14ac:dyDescent="0.25">
      <c r="A157" s="262" t="s">
        <v>24</v>
      </c>
    </row>
    <row r="158" spans="1:1" ht="18" x14ac:dyDescent="0.25">
      <c r="A158" s="259" t="s">
        <v>151</v>
      </c>
    </row>
    <row r="159" spans="1:1" ht="18" x14ac:dyDescent="0.25">
      <c r="A159" s="259" t="s">
        <v>28</v>
      </c>
    </row>
    <row r="160" spans="1:1" ht="18" x14ac:dyDescent="0.25">
      <c r="A160" s="259" t="s">
        <v>31</v>
      </c>
    </row>
    <row r="161" spans="1:1" ht="18" x14ac:dyDescent="0.25">
      <c r="A161" s="259" t="s">
        <v>105</v>
      </c>
    </row>
    <row r="162" spans="1:1" ht="18" x14ac:dyDescent="0.25">
      <c r="A162" s="259" t="s">
        <v>64</v>
      </c>
    </row>
    <row r="163" spans="1:1" ht="18" x14ac:dyDescent="0.25">
      <c r="A163" s="259" t="s">
        <v>69</v>
      </c>
    </row>
    <row r="164" spans="1:1" ht="18" x14ac:dyDescent="0.25">
      <c r="A164" s="259" t="s">
        <v>72</v>
      </c>
    </row>
    <row r="165" spans="1:1" ht="18" x14ac:dyDescent="0.25">
      <c r="A165" s="260" t="s">
        <v>150</v>
      </c>
    </row>
    <row r="166" spans="1:1" ht="16.5" x14ac:dyDescent="0.3">
      <c r="A166" s="244" t="s">
        <v>251</v>
      </c>
    </row>
    <row r="167" spans="1:1" ht="16.5" x14ac:dyDescent="0.3">
      <c r="A167" s="244" t="s">
        <v>245</v>
      </c>
    </row>
    <row r="168" spans="1:1" ht="16.5" x14ac:dyDescent="0.3">
      <c r="A168" s="244" t="s">
        <v>511</v>
      </c>
    </row>
    <row r="169" spans="1:1" ht="16.5" x14ac:dyDescent="0.3">
      <c r="A169" s="244" t="s">
        <v>243</v>
      </c>
    </row>
    <row r="170" spans="1:1" ht="16.5" x14ac:dyDescent="0.3">
      <c r="A170" s="244" t="s">
        <v>244</v>
      </c>
    </row>
    <row r="171" spans="1:1" ht="16.5" x14ac:dyDescent="0.3">
      <c r="A171" s="244" t="s">
        <v>245</v>
      </c>
    </row>
    <row r="172" spans="1:1" ht="16.5" x14ac:dyDescent="0.3">
      <c r="A172" s="244" t="s">
        <v>246</v>
      </c>
    </row>
    <row r="173" spans="1:1" ht="16.5" x14ac:dyDescent="0.3">
      <c r="A173" s="244" t="s">
        <v>247</v>
      </c>
    </row>
    <row r="174" spans="1:1" ht="16.5" x14ac:dyDescent="0.3">
      <c r="A174" s="244" t="s">
        <v>243</v>
      </c>
    </row>
    <row r="175" spans="1:1" ht="16.5" x14ac:dyDescent="0.3">
      <c r="A175" s="244" t="s">
        <v>246</v>
      </c>
    </row>
    <row r="176" spans="1:1" ht="16.5" x14ac:dyDescent="0.3">
      <c r="A176" s="244" t="s">
        <v>248</v>
      </c>
    </row>
    <row r="177" spans="1:1" ht="16.5" x14ac:dyDescent="0.3">
      <c r="A177" s="244" t="s">
        <v>249</v>
      </c>
    </row>
    <row r="178" spans="1:1" ht="16.5" x14ac:dyDescent="0.3">
      <c r="A178" s="244" t="s">
        <v>250</v>
      </c>
    </row>
    <row r="179" spans="1:1" ht="16.5" x14ac:dyDescent="0.3">
      <c r="A179" s="244" t="s">
        <v>254</v>
      </c>
    </row>
    <row r="180" spans="1:1" ht="16.5" x14ac:dyDescent="0.3">
      <c r="A180" s="244" t="s">
        <v>253</v>
      </c>
    </row>
    <row r="181" spans="1:1" ht="16.5" x14ac:dyDescent="0.3">
      <c r="A181" s="244" t="s">
        <v>247</v>
      </c>
    </row>
    <row r="182" spans="1:1" ht="16.5" x14ac:dyDescent="0.3">
      <c r="A182" s="244" t="s">
        <v>251</v>
      </c>
    </row>
    <row r="183" spans="1:1" ht="16.5" x14ac:dyDescent="0.3">
      <c r="A183" s="244" t="s">
        <v>252</v>
      </c>
    </row>
    <row r="184" spans="1:1" ht="16.5" x14ac:dyDescent="0.3">
      <c r="A184" s="244" t="s">
        <v>475</v>
      </c>
    </row>
  </sheetData>
  <autoFilter ref="A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Б-18 (1-2)</vt:lpstr>
      <vt:lpstr>Б-18 (2-2)</vt:lpstr>
      <vt:lpstr>Б-19 ОФО</vt:lpstr>
      <vt:lpstr>М-19</vt:lpstr>
      <vt:lpstr>ППКРС</vt:lpstr>
      <vt:lpstr>СПО</vt:lpstr>
      <vt:lpstr>Лист1</vt:lpstr>
      <vt:lpstr>Лист4</vt:lpstr>
      <vt:lpstr>Лист2</vt:lpstr>
      <vt:lpstr>'Б-18 (1-2)'!Область_печати</vt:lpstr>
      <vt:lpstr>'Б-18 (2-2)'!Область_печати</vt:lpstr>
      <vt:lpstr>'Б-19 ОФО'!Область_печати</vt:lpstr>
      <vt:lpstr>'М-19'!Область_печати</vt:lpstr>
      <vt:lpstr>ППКРС!Область_печати</vt:lpstr>
      <vt:lpstr>СПО!Область_печати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Шитый Василий Петрович</dc:creator>
  <cp:lastModifiedBy>Овсянникова Светлана Ивановна</cp:lastModifiedBy>
  <cp:lastPrinted>2018-10-12T04:06:54Z</cp:lastPrinted>
  <dcterms:created xsi:type="dcterms:W3CDTF">2017-05-04T04:52:22Z</dcterms:created>
  <dcterms:modified xsi:type="dcterms:W3CDTF">2018-10-12T07:29:18Z</dcterms:modified>
</cp:coreProperties>
</file>